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ork home\12 ตาราง(รายเดือน)\21_Sep2020\"/>
    </mc:Choice>
  </mc:AlternateContent>
  <xr:revisionPtr revIDLastSave="0" documentId="13_ncr:1_{CD2015C0-FBE4-4470-9643-A18EA8356DB9}" xr6:coauthVersionLast="45" xr6:coauthVersionMax="45" xr10:uidLastSave="{00000000-0000-0000-0000-000000000000}"/>
  <bookViews>
    <workbookView xWindow="-120" yWindow="-120" windowWidth="29040" windowHeight="15840" tabRatio="627" activeTab="8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Lcc_CEI!$B$2:$I$82,Lcc_CEI!$L$2:$W$244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6" i="17" l="1"/>
  <c r="W146" i="17"/>
  <c r="W150" i="17"/>
  <c r="W154" i="17"/>
  <c r="W156" i="17"/>
  <c r="S75" i="14" l="1"/>
  <c r="R75" i="14"/>
  <c r="S74" i="14"/>
  <c r="S76" i="14" s="1"/>
  <c r="R74" i="14"/>
  <c r="S73" i="14"/>
  <c r="R73" i="14"/>
  <c r="S71" i="14"/>
  <c r="R71" i="14"/>
  <c r="S70" i="14"/>
  <c r="S72" i="14" s="1"/>
  <c r="R70" i="14"/>
  <c r="S69" i="14"/>
  <c r="R69" i="14"/>
  <c r="S67" i="14"/>
  <c r="S66" i="14"/>
  <c r="S65" i="14"/>
  <c r="S63" i="14"/>
  <c r="S62" i="14"/>
  <c r="S61" i="14"/>
  <c r="S68" i="14" l="1"/>
  <c r="S77" i="14"/>
  <c r="U206" i="1" l="1"/>
  <c r="S206" i="1"/>
  <c r="R206" i="1"/>
  <c r="P206" i="1"/>
  <c r="N206" i="1"/>
  <c r="U206" i="13"/>
  <c r="S206" i="13"/>
  <c r="R206" i="13"/>
  <c r="P206" i="13"/>
  <c r="N206" i="13"/>
  <c r="U206" i="14"/>
  <c r="S206" i="14"/>
  <c r="R206" i="14"/>
  <c r="P206" i="14"/>
  <c r="N206" i="14"/>
  <c r="U206" i="15"/>
  <c r="S206" i="15"/>
  <c r="R206" i="15"/>
  <c r="P206" i="15"/>
  <c r="N206" i="15"/>
  <c r="U206" i="16"/>
  <c r="S206" i="16"/>
  <c r="R206" i="16"/>
  <c r="P206" i="16"/>
  <c r="N206" i="16"/>
  <c r="U206" i="17"/>
  <c r="S206" i="17"/>
  <c r="R206" i="17"/>
  <c r="P206" i="17"/>
  <c r="N206" i="17"/>
  <c r="M206" i="1"/>
  <c r="M206" i="13"/>
  <c r="M206" i="14"/>
  <c r="M206" i="15"/>
  <c r="M206" i="16"/>
  <c r="M206" i="17"/>
  <c r="U180" i="1"/>
  <c r="S180" i="1"/>
  <c r="R180" i="1"/>
  <c r="P180" i="1"/>
  <c r="N180" i="1"/>
  <c r="U180" i="13"/>
  <c r="S180" i="13"/>
  <c r="R180" i="13"/>
  <c r="P180" i="13"/>
  <c r="N180" i="13"/>
  <c r="U180" i="14"/>
  <c r="S180" i="14"/>
  <c r="R180" i="14"/>
  <c r="P180" i="14"/>
  <c r="N180" i="14"/>
  <c r="U180" i="15"/>
  <c r="S180" i="15"/>
  <c r="R180" i="15"/>
  <c r="P180" i="15"/>
  <c r="N180" i="15"/>
  <c r="U180" i="16"/>
  <c r="S180" i="16"/>
  <c r="R180" i="16"/>
  <c r="P180" i="16"/>
  <c r="N180" i="16"/>
  <c r="U180" i="17"/>
  <c r="S180" i="17"/>
  <c r="R180" i="17"/>
  <c r="P180" i="17"/>
  <c r="N180" i="17"/>
  <c r="M180" i="1"/>
  <c r="M180" i="13"/>
  <c r="M180" i="14"/>
  <c r="M180" i="15"/>
  <c r="M180" i="16"/>
  <c r="M180" i="17"/>
  <c r="U128" i="1"/>
  <c r="S128" i="1"/>
  <c r="R128" i="1"/>
  <c r="P128" i="1"/>
  <c r="N128" i="1"/>
  <c r="U128" i="13"/>
  <c r="S128" i="13"/>
  <c r="R128" i="13"/>
  <c r="P128" i="13"/>
  <c r="N128" i="13"/>
  <c r="U128" i="14"/>
  <c r="S128" i="14"/>
  <c r="R128" i="14"/>
  <c r="P128" i="14"/>
  <c r="N128" i="14"/>
  <c r="U128" i="15"/>
  <c r="S128" i="15"/>
  <c r="R128" i="15"/>
  <c r="P128" i="15"/>
  <c r="N128" i="15"/>
  <c r="U128" i="16"/>
  <c r="S128" i="16"/>
  <c r="R128" i="16"/>
  <c r="P128" i="16"/>
  <c r="N128" i="16"/>
  <c r="U128" i="17"/>
  <c r="S128" i="17"/>
  <c r="R128" i="17"/>
  <c r="P128" i="17"/>
  <c r="N128" i="17"/>
  <c r="M128" i="1"/>
  <c r="M128" i="13"/>
  <c r="M128" i="14"/>
  <c r="M128" i="15"/>
  <c r="M128" i="16"/>
  <c r="M128" i="17"/>
  <c r="U102" i="1"/>
  <c r="S102" i="1"/>
  <c r="R102" i="1"/>
  <c r="P102" i="1"/>
  <c r="N102" i="1"/>
  <c r="U102" i="13"/>
  <c r="S102" i="13"/>
  <c r="R102" i="13"/>
  <c r="P102" i="13"/>
  <c r="N102" i="13"/>
  <c r="U102" i="14"/>
  <c r="S102" i="14"/>
  <c r="R102" i="14"/>
  <c r="P102" i="14"/>
  <c r="N102" i="14"/>
  <c r="U102" i="15"/>
  <c r="S102" i="15"/>
  <c r="R102" i="15"/>
  <c r="P102" i="15"/>
  <c r="N102" i="15"/>
  <c r="U102" i="16"/>
  <c r="S102" i="16"/>
  <c r="R102" i="16"/>
  <c r="P102" i="16"/>
  <c r="N102" i="16"/>
  <c r="U102" i="17"/>
  <c r="S102" i="17"/>
  <c r="R102" i="17"/>
  <c r="P102" i="17"/>
  <c r="N102" i="17"/>
  <c r="M102" i="1"/>
  <c r="M102" i="13"/>
  <c r="M102" i="14"/>
  <c r="M102" i="15"/>
  <c r="M102" i="16"/>
  <c r="M102" i="17"/>
  <c r="M24" i="1"/>
  <c r="M24" i="13"/>
  <c r="M24" i="14"/>
  <c r="M24" i="15"/>
  <c r="M24" i="16"/>
  <c r="M24" i="17"/>
  <c r="U24" i="14"/>
  <c r="S24" i="14"/>
  <c r="R24" i="14"/>
  <c r="U20" i="14"/>
  <c r="S20" i="14"/>
  <c r="R20" i="14"/>
  <c r="U16" i="14"/>
  <c r="S16" i="14"/>
  <c r="S25" i="14" s="1"/>
  <c r="R16" i="14"/>
  <c r="R25" i="14" s="1"/>
  <c r="U12" i="14"/>
  <c r="S12" i="14"/>
  <c r="U25" i="14" l="1"/>
  <c r="F12" i="13"/>
  <c r="G12" i="13"/>
  <c r="F16" i="13"/>
  <c r="G16" i="13"/>
  <c r="F20" i="13"/>
  <c r="G20" i="13"/>
  <c r="A154" i="1" l="1"/>
  <c r="A154" i="13"/>
  <c r="A154" i="14"/>
  <c r="A154" i="15"/>
  <c r="A154" i="17"/>
  <c r="A154" i="19"/>
  <c r="A154" i="20"/>
  <c r="A128" i="1"/>
  <c r="A128" i="13"/>
  <c r="A128" i="14"/>
  <c r="A128" i="15"/>
  <c r="A128" i="17"/>
  <c r="A128" i="19"/>
  <c r="A128" i="20"/>
  <c r="R76" i="14"/>
  <c r="U50" i="1"/>
  <c r="S50" i="1"/>
  <c r="R50" i="1"/>
  <c r="P50" i="1"/>
  <c r="N50" i="1"/>
  <c r="M50" i="1"/>
  <c r="G50" i="1"/>
  <c r="F50" i="1"/>
  <c r="D50" i="1"/>
  <c r="C50" i="1"/>
  <c r="U50" i="13"/>
  <c r="S50" i="13"/>
  <c r="R50" i="13"/>
  <c r="P50" i="13"/>
  <c r="N50" i="13"/>
  <c r="M50" i="13"/>
  <c r="G50" i="13"/>
  <c r="F50" i="13"/>
  <c r="A50" i="13" s="1"/>
  <c r="D50" i="13"/>
  <c r="C50" i="13"/>
  <c r="U50" i="14"/>
  <c r="S50" i="14"/>
  <c r="R50" i="14"/>
  <c r="P50" i="14"/>
  <c r="N50" i="14"/>
  <c r="M50" i="14"/>
  <c r="G50" i="14"/>
  <c r="F50" i="14"/>
  <c r="D50" i="14"/>
  <c r="C50" i="14"/>
  <c r="U50" i="15"/>
  <c r="S50" i="15"/>
  <c r="R50" i="15"/>
  <c r="P50" i="15"/>
  <c r="N50" i="15"/>
  <c r="M50" i="15"/>
  <c r="G50" i="15"/>
  <c r="F50" i="15"/>
  <c r="D50" i="15"/>
  <c r="C50" i="15"/>
  <c r="U50" i="16"/>
  <c r="S50" i="16"/>
  <c r="R50" i="16"/>
  <c r="P50" i="16"/>
  <c r="N50" i="16"/>
  <c r="M50" i="16"/>
  <c r="G50" i="16"/>
  <c r="F50" i="16"/>
  <c r="D50" i="16"/>
  <c r="C50" i="16"/>
  <c r="U50" i="17"/>
  <c r="S50" i="17"/>
  <c r="R50" i="17"/>
  <c r="P50" i="17"/>
  <c r="N50" i="17"/>
  <c r="M50" i="17"/>
  <c r="G50" i="17"/>
  <c r="F50" i="17"/>
  <c r="D50" i="17"/>
  <c r="C50" i="17"/>
  <c r="U24" i="1"/>
  <c r="S24" i="1"/>
  <c r="R24" i="1"/>
  <c r="P24" i="1"/>
  <c r="N24" i="1"/>
  <c r="U24" i="13"/>
  <c r="S24" i="13"/>
  <c r="R24" i="13"/>
  <c r="P24" i="13"/>
  <c r="N24" i="13"/>
  <c r="P24" i="14"/>
  <c r="N24" i="14"/>
  <c r="U24" i="15"/>
  <c r="S24" i="15"/>
  <c r="R24" i="15"/>
  <c r="P24" i="15"/>
  <c r="N24" i="15"/>
  <c r="U24" i="16"/>
  <c r="S24" i="16"/>
  <c r="R24" i="16"/>
  <c r="P24" i="16"/>
  <c r="N24" i="16"/>
  <c r="U24" i="17"/>
  <c r="S24" i="17"/>
  <c r="R24" i="17"/>
  <c r="P24" i="17"/>
  <c r="N24" i="17"/>
  <c r="C24" i="1"/>
  <c r="C24" i="13"/>
  <c r="C24" i="14"/>
  <c r="C24" i="15"/>
  <c r="C24" i="16"/>
  <c r="C24" i="17"/>
  <c r="G24" i="1"/>
  <c r="F24" i="1"/>
  <c r="D24" i="1"/>
  <c r="G24" i="13"/>
  <c r="F24" i="13"/>
  <c r="D24" i="13"/>
  <c r="G24" i="14"/>
  <c r="F24" i="14"/>
  <c r="D24" i="14"/>
  <c r="G24" i="15"/>
  <c r="F24" i="15"/>
  <c r="D24" i="15"/>
  <c r="G24" i="16"/>
  <c r="F24" i="16"/>
  <c r="D24" i="16"/>
  <c r="G24" i="17"/>
  <c r="F24" i="17"/>
  <c r="D24" i="17"/>
  <c r="A50" i="1" l="1"/>
  <c r="A50" i="15"/>
  <c r="A50" i="17"/>
  <c r="A50" i="14"/>
  <c r="A102" i="1"/>
  <c r="A102" i="13"/>
  <c r="A102" i="14"/>
  <c r="A102" i="15"/>
  <c r="A102" i="17"/>
  <c r="A102" i="19"/>
  <c r="A102" i="20"/>
  <c r="U202" i="1" l="1"/>
  <c r="S202" i="1"/>
  <c r="R202" i="1"/>
  <c r="P202" i="1"/>
  <c r="N202" i="1"/>
  <c r="M202" i="1"/>
  <c r="U202" i="13"/>
  <c r="S202" i="13"/>
  <c r="R202" i="13"/>
  <c r="P202" i="13"/>
  <c r="N202" i="13"/>
  <c r="M202" i="13"/>
  <c r="U202" i="14"/>
  <c r="S202" i="14"/>
  <c r="R202" i="14"/>
  <c r="P202" i="14"/>
  <c r="N202" i="14"/>
  <c r="M202" i="14"/>
  <c r="U202" i="15"/>
  <c r="S202" i="15"/>
  <c r="R202" i="15"/>
  <c r="P202" i="15"/>
  <c r="N202" i="15"/>
  <c r="M202" i="15"/>
  <c r="U202" i="16"/>
  <c r="S202" i="16"/>
  <c r="R202" i="16"/>
  <c r="P202" i="16"/>
  <c r="N202" i="16"/>
  <c r="M202" i="16"/>
  <c r="U202" i="17"/>
  <c r="S202" i="17"/>
  <c r="R202" i="17"/>
  <c r="P202" i="17"/>
  <c r="N202" i="17"/>
  <c r="M202" i="17"/>
  <c r="U176" i="1"/>
  <c r="S176" i="1"/>
  <c r="R176" i="1"/>
  <c r="P176" i="1"/>
  <c r="N176" i="1"/>
  <c r="U176" i="13"/>
  <c r="S176" i="13"/>
  <c r="R176" i="13"/>
  <c r="P176" i="13"/>
  <c r="N176" i="13"/>
  <c r="U176" i="14"/>
  <c r="S176" i="14"/>
  <c r="R176" i="14"/>
  <c r="P176" i="14"/>
  <c r="N176" i="14"/>
  <c r="U176" i="15"/>
  <c r="S176" i="15"/>
  <c r="R176" i="15"/>
  <c r="P176" i="15"/>
  <c r="N176" i="15"/>
  <c r="U176" i="16"/>
  <c r="S176" i="16"/>
  <c r="R176" i="16"/>
  <c r="P176" i="16"/>
  <c r="N176" i="16"/>
  <c r="U176" i="17"/>
  <c r="S176" i="17"/>
  <c r="R176" i="17"/>
  <c r="P176" i="17"/>
  <c r="N176" i="17"/>
  <c r="M176" i="1"/>
  <c r="M176" i="13"/>
  <c r="M176" i="14"/>
  <c r="M176" i="15"/>
  <c r="M176" i="16"/>
  <c r="M176" i="17"/>
  <c r="A150" i="1"/>
  <c r="A150" i="13"/>
  <c r="A150" i="14"/>
  <c r="A150" i="15"/>
  <c r="A150" i="17"/>
  <c r="A150" i="19"/>
  <c r="A150" i="20"/>
  <c r="U124" i="1"/>
  <c r="S124" i="1"/>
  <c r="R124" i="1"/>
  <c r="P124" i="1"/>
  <c r="N124" i="1"/>
  <c r="M124" i="1"/>
  <c r="A124" i="1"/>
  <c r="U124" i="13"/>
  <c r="S124" i="13"/>
  <c r="R124" i="13"/>
  <c r="P124" i="13"/>
  <c r="N124" i="13"/>
  <c r="M124" i="13"/>
  <c r="A124" i="13"/>
  <c r="U124" i="14"/>
  <c r="S124" i="14"/>
  <c r="R124" i="14"/>
  <c r="P124" i="14"/>
  <c r="N124" i="14"/>
  <c r="M124" i="14"/>
  <c r="A124" i="14"/>
  <c r="U124" i="15"/>
  <c r="S124" i="15"/>
  <c r="R124" i="15"/>
  <c r="P124" i="15"/>
  <c r="N124" i="15"/>
  <c r="M124" i="15"/>
  <c r="A124" i="15"/>
  <c r="U124" i="16"/>
  <c r="S124" i="16"/>
  <c r="R124" i="16"/>
  <c r="P124" i="16"/>
  <c r="N124" i="16"/>
  <c r="M124" i="16"/>
  <c r="U124" i="17"/>
  <c r="S124" i="17"/>
  <c r="R124" i="17"/>
  <c r="P124" i="17"/>
  <c r="N124" i="17"/>
  <c r="M124" i="17"/>
  <c r="A124" i="17"/>
  <c r="A124" i="19"/>
  <c r="A124" i="20"/>
  <c r="U98" i="1"/>
  <c r="S98" i="1"/>
  <c r="R98" i="1"/>
  <c r="P98" i="1"/>
  <c r="N98" i="1"/>
  <c r="U98" i="13"/>
  <c r="S98" i="13"/>
  <c r="R98" i="13"/>
  <c r="P98" i="13"/>
  <c r="N98" i="13"/>
  <c r="U98" i="14"/>
  <c r="S98" i="14"/>
  <c r="R98" i="14"/>
  <c r="P98" i="14"/>
  <c r="N98" i="14"/>
  <c r="U98" i="15"/>
  <c r="S98" i="15"/>
  <c r="R98" i="15"/>
  <c r="P98" i="15"/>
  <c r="N98" i="15"/>
  <c r="U98" i="16"/>
  <c r="S98" i="16"/>
  <c r="R98" i="16"/>
  <c r="P98" i="16"/>
  <c r="N98" i="16"/>
  <c r="U98" i="17"/>
  <c r="S98" i="17"/>
  <c r="R98" i="17"/>
  <c r="P98" i="17"/>
  <c r="N98" i="17"/>
  <c r="M98" i="1"/>
  <c r="M98" i="13"/>
  <c r="M98" i="14"/>
  <c r="M98" i="15"/>
  <c r="M98" i="16"/>
  <c r="M98" i="17"/>
  <c r="U46" i="1"/>
  <c r="S46" i="1"/>
  <c r="R46" i="1"/>
  <c r="P46" i="1"/>
  <c r="N46" i="1"/>
  <c r="M46" i="1"/>
  <c r="G46" i="1"/>
  <c r="F46" i="1"/>
  <c r="D46" i="1"/>
  <c r="C46" i="1"/>
  <c r="U46" i="13"/>
  <c r="S46" i="13"/>
  <c r="R46" i="13"/>
  <c r="P46" i="13"/>
  <c r="N46" i="13"/>
  <c r="M46" i="13"/>
  <c r="G46" i="13"/>
  <c r="F46" i="13"/>
  <c r="D46" i="13"/>
  <c r="C46" i="13"/>
  <c r="U46" i="14"/>
  <c r="S46" i="14"/>
  <c r="R46" i="14"/>
  <c r="P46" i="14"/>
  <c r="N46" i="14"/>
  <c r="M46" i="14"/>
  <c r="G46" i="14"/>
  <c r="F46" i="14"/>
  <c r="D46" i="14"/>
  <c r="C46" i="14"/>
  <c r="U46" i="15"/>
  <c r="S46" i="15"/>
  <c r="R46" i="15"/>
  <c r="P46" i="15"/>
  <c r="N46" i="15"/>
  <c r="M46" i="15"/>
  <c r="G46" i="15"/>
  <c r="F46" i="15"/>
  <c r="D46" i="15"/>
  <c r="C46" i="15"/>
  <c r="U46" i="16"/>
  <c r="S46" i="16"/>
  <c r="R46" i="16"/>
  <c r="P46" i="16"/>
  <c r="N46" i="16"/>
  <c r="M46" i="16"/>
  <c r="G46" i="16"/>
  <c r="F46" i="16"/>
  <c r="D46" i="16"/>
  <c r="C46" i="16"/>
  <c r="U46" i="17"/>
  <c r="S46" i="17"/>
  <c r="R46" i="17"/>
  <c r="P46" i="17"/>
  <c r="N46" i="17"/>
  <c r="M46" i="17"/>
  <c r="G46" i="17"/>
  <c r="F46" i="17"/>
  <c r="D46" i="17"/>
  <c r="C46" i="17"/>
  <c r="U20" i="1"/>
  <c r="S20" i="1"/>
  <c r="R20" i="1"/>
  <c r="P20" i="1"/>
  <c r="N20" i="1"/>
  <c r="U20" i="13"/>
  <c r="S20" i="13"/>
  <c r="R20" i="13"/>
  <c r="P20" i="13"/>
  <c r="N20" i="13"/>
  <c r="P20" i="14"/>
  <c r="N20" i="14"/>
  <c r="U20" i="15"/>
  <c r="S20" i="15"/>
  <c r="R20" i="15"/>
  <c r="P20" i="15"/>
  <c r="N20" i="15"/>
  <c r="U20" i="16"/>
  <c r="S20" i="16"/>
  <c r="R20" i="16"/>
  <c r="P20" i="16"/>
  <c r="N20" i="16"/>
  <c r="U20" i="17"/>
  <c r="S20" i="17"/>
  <c r="R20" i="17"/>
  <c r="P20" i="17"/>
  <c r="N20" i="17"/>
  <c r="M20" i="1"/>
  <c r="M20" i="13"/>
  <c r="M20" i="14"/>
  <c r="M20" i="15"/>
  <c r="M20" i="16"/>
  <c r="M20" i="17"/>
  <c r="D20" i="1"/>
  <c r="D20" i="13"/>
  <c r="D20" i="14"/>
  <c r="D20" i="15"/>
  <c r="D20" i="16"/>
  <c r="D20" i="17"/>
  <c r="G20" i="1"/>
  <c r="F20" i="1"/>
  <c r="A24" i="13"/>
  <c r="G20" i="14"/>
  <c r="F20" i="14"/>
  <c r="G20" i="15"/>
  <c r="F20" i="15"/>
  <c r="G20" i="16"/>
  <c r="F20" i="16"/>
  <c r="G20" i="17"/>
  <c r="F20" i="17"/>
  <c r="C20" i="1"/>
  <c r="C20" i="13"/>
  <c r="C20" i="14"/>
  <c r="C20" i="15"/>
  <c r="C20" i="16"/>
  <c r="C20" i="17"/>
  <c r="A24" i="14" l="1"/>
  <c r="A46" i="13"/>
  <c r="A24" i="15"/>
  <c r="A24" i="1"/>
  <c r="A24" i="17"/>
  <c r="A46" i="17"/>
  <c r="A46" i="14"/>
  <c r="A46" i="15"/>
  <c r="A46" i="1"/>
  <c r="T205" i="1"/>
  <c r="T204" i="1"/>
  <c r="T203" i="1"/>
  <c r="T201" i="1"/>
  <c r="T200" i="1"/>
  <c r="T199" i="1"/>
  <c r="T197" i="1"/>
  <c r="T196" i="1"/>
  <c r="T205" i="13"/>
  <c r="T204" i="13"/>
  <c r="T203" i="13"/>
  <c r="T201" i="13"/>
  <c r="T200" i="13"/>
  <c r="T199" i="13"/>
  <c r="T197" i="13"/>
  <c r="T196" i="13"/>
  <c r="T205" i="14"/>
  <c r="T204" i="14"/>
  <c r="T203" i="14"/>
  <c r="T201" i="14"/>
  <c r="T200" i="14"/>
  <c r="T199" i="14"/>
  <c r="T197" i="14"/>
  <c r="T196" i="14"/>
  <c r="T205" i="15"/>
  <c r="T204" i="15"/>
  <c r="T203" i="15"/>
  <c r="T206" i="15" s="1"/>
  <c r="T201" i="15"/>
  <c r="T200" i="15"/>
  <c r="T199" i="15"/>
  <c r="T197" i="15"/>
  <c r="T196" i="15"/>
  <c r="T205" i="16"/>
  <c r="T204" i="16"/>
  <c r="T203" i="16"/>
  <c r="T206" i="16" s="1"/>
  <c r="T201" i="16"/>
  <c r="T200" i="16"/>
  <c r="T199" i="16"/>
  <c r="T197" i="16"/>
  <c r="T196" i="16"/>
  <c r="T205" i="17"/>
  <c r="T204" i="17"/>
  <c r="T203" i="17"/>
  <c r="T201" i="17"/>
  <c r="T200" i="17"/>
  <c r="T199" i="17"/>
  <c r="T197" i="17"/>
  <c r="T196" i="17"/>
  <c r="T195" i="1"/>
  <c r="T195" i="13"/>
  <c r="T195" i="14"/>
  <c r="T195" i="15"/>
  <c r="T195" i="16"/>
  <c r="T195" i="17"/>
  <c r="S198" i="1"/>
  <c r="S207" i="1" s="1"/>
  <c r="S198" i="13"/>
  <c r="S207" i="13" s="1"/>
  <c r="S198" i="14"/>
  <c r="S207" i="14" s="1"/>
  <c r="S198" i="15"/>
  <c r="S207" i="15" s="1"/>
  <c r="S198" i="16"/>
  <c r="S207" i="16" s="1"/>
  <c r="S198" i="17"/>
  <c r="S207" i="17" s="1"/>
  <c r="R198" i="1"/>
  <c r="R207" i="1" s="1"/>
  <c r="R198" i="13"/>
  <c r="R207" i="13" s="1"/>
  <c r="R198" i="14"/>
  <c r="R207" i="14" s="1"/>
  <c r="R198" i="15"/>
  <c r="R207" i="15" s="1"/>
  <c r="R198" i="16"/>
  <c r="R207" i="16" s="1"/>
  <c r="R198" i="17"/>
  <c r="R207" i="17" s="1"/>
  <c r="T179" i="1"/>
  <c r="T178" i="1"/>
  <c r="T177" i="1"/>
  <c r="T175" i="1"/>
  <c r="T174" i="1"/>
  <c r="T173" i="1"/>
  <c r="T171" i="1"/>
  <c r="T170" i="1"/>
  <c r="T179" i="13"/>
  <c r="T178" i="13"/>
  <c r="T177" i="13"/>
  <c r="T180" i="13" s="1"/>
  <c r="T175" i="13"/>
  <c r="T174" i="13"/>
  <c r="T173" i="13"/>
  <c r="T171" i="13"/>
  <c r="T170" i="13"/>
  <c r="T179" i="14"/>
  <c r="T178" i="14"/>
  <c r="T177" i="14"/>
  <c r="T175" i="14"/>
  <c r="T174" i="14"/>
  <c r="T173" i="14"/>
  <c r="T171" i="14"/>
  <c r="T170" i="14"/>
  <c r="T179" i="15"/>
  <c r="T178" i="15"/>
  <c r="T177" i="15"/>
  <c r="T180" i="15" s="1"/>
  <c r="T175" i="15"/>
  <c r="T174" i="15"/>
  <c r="T173" i="15"/>
  <c r="T171" i="15"/>
  <c r="T170" i="15"/>
  <c r="T179" i="16"/>
  <c r="T178" i="16"/>
  <c r="T177" i="16"/>
  <c r="T180" i="16" s="1"/>
  <c r="T175" i="16"/>
  <c r="T174" i="16"/>
  <c r="T173" i="16"/>
  <c r="T171" i="16"/>
  <c r="T170" i="16"/>
  <c r="T179" i="17"/>
  <c r="T178" i="17"/>
  <c r="T177" i="17"/>
  <c r="T175" i="17"/>
  <c r="T174" i="17"/>
  <c r="T173" i="17"/>
  <c r="T171" i="17"/>
  <c r="T170" i="17"/>
  <c r="T169" i="1"/>
  <c r="T169" i="13"/>
  <c r="T169" i="14"/>
  <c r="T169" i="15"/>
  <c r="T169" i="16"/>
  <c r="T169" i="17"/>
  <c r="S172" i="1"/>
  <c r="S181" i="1" s="1"/>
  <c r="S172" i="13"/>
  <c r="S181" i="13" s="1"/>
  <c r="S172" i="14"/>
  <c r="S181" i="14" s="1"/>
  <c r="S172" i="15"/>
  <c r="S181" i="15" s="1"/>
  <c r="S172" i="16"/>
  <c r="S181" i="16" s="1"/>
  <c r="S172" i="17"/>
  <c r="S181" i="17" s="1"/>
  <c r="R172" i="1"/>
  <c r="R181" i="1" s="1"/>
  <c r="R172" i="13"/>
  <c r="R181" i="13" s="1"/>
  <c r="R172" i="14"/>
  <c r="R181" i="14" s="1"/>
  <c r="R172" i="15"/>
  <c r="R181" i="15" s="1"/>
  <c r="R172" i="16"/>
  <c r="R181" i="16" s="1"/>
  <c r="R172" i="17"/>
  <c r="R181" i="17" s="1"/>
  <c r="S120" i="1"/>
  <c r="S129" i="1" s="1"/>
  <c r="S120" i="13"/>
  <c r="S129" i="13" s="1"/>
  <c r="S120" i="14"/>
  <c r="S129" i="14" s="1"/>
  <c r="S120" i="15"/>
  <c r="S129" i="15" s="1"/>
  <c r="S120" i="16"/>
  <c r="S129" i="16" s="1"/>
  <c r="S120" i="17"/>
  <c r="S129" i="17" s="1"/>
  <c r="R120" i="1"/>
  <c r="R129" i="1" s="1"/>
  <c r="R120" i="13"/>
  <c r="R129" i="13" s="1"/>
  <c r="R120" i="14"/>
  <c r="R129" i="14" s="1"/>
  <c r="R120" i="15"/>
  <c r="R129" i="15" s="1"/>
  <c r="R120" i="16"/>
  <c r="R129" i="16" s="1"/>
  <c r="R120" i="17"/>
  <c r="R129" i="17" s="1"/>
  <c r="T93" i="1"/>
  <c r="T92" i="1"/>
  <c r="T93" i="13"/>
  <c r="T92" i="13"/>
  <c r="T93" i="14"/>
  <c r="T92" i="14"/>
  <c r="T93" i="15"/>
  <c r="T92" i="15"/>
  <c r="T93" i="16"/>
  <c r="T92" i="16"/>
  <c r="T93" i="17"/>
  <c r="T92" i="17"/>
  <c r="T91" i="1"/>
  <c r="T91" i="13"/>
  <c r="T91" i="14"/>
  <c r="T91" i="15"/>
  <c r="T91" i="16"/>
  <c r="T91" i="17"/>
  <c r="S94" i="1"/>
  <c r="S103" i="1" s="1"/>
  <c r="S94" i="13"/>
  <c r="S103" i="13" s="1"/>
  <c r="S94" i="14"/>
  <c r="S103" i="14" s="1"/>
  <c r="S94" i="15"/>
  <c r="S103" i="15" s="1"/>
  <c r="S94" i="16"/>
  <c r="S103" i="16" s="1"/>
  <c r="S94" i="17"/>
  <c r="S103" i="17" s="1"/>
  <c r="R94" i="1"/>
  <c r="R103" i="1" s="1"/>
  <c r="R94" i="13"/>
  <c r="R103" i="13" s="1"/>
  <c r="R94" i="14"/>
  <c r="R103" i="14" s="1"/>
  <c r="R94" i="15"/>
  <c r="R103" i="15" s="1"/>
  <c r="R94" i="16"/>
  <c r="R103" i="16" s="1"/>
  <c r="R94" i="17"/>
  <c r="R103" i="17" s="1"/>
  <c r="U198" i="1"/>
  <c r="U207" i="1" s="1"/>
  <c r="P198" i="1"/>
  <c r="P207" i="1" s="1"/>
  <c r="N198" i="1"/>
  <c r="N207" i="1" s="1"/>
  <c r="M198" i="1"/>
  <c r="M207" i="1" s="1"/>
  <c r="U198" i="13"/>
  <c r="U207" i="13" s="1"/>
  <c r="P198" i="13"/>
  <c r="P207" i="13" s="1"/>
  <c r="N198" i="13"/>
  <c r="N207" i="13" s="1"/>
  <c r="M198" i="13"/>
  <c r="M207" i="13" s="1"/>
  <c r="U198" i="14"/>
  <c r="U207" i="14" s="1"/>
  <c r="P198" i="14"/>
  <c r="P207" i="14" s="1"/>
  <c r="N198" i="14"/>
  <c r="N207" i="14" s="1"/>
  <c r="M198" i="14"/>
  <c r="M207" i="14" s="1"/>
  <c r="U198" i="15"/>
  <c r="U207" i="15" s="1"/>
  <c r="P198" i="15"/>
  <c r="P207" i="15" s="1"/>
  <c r="N198" i="15"/>
  <c r="N207" i="15" s="1"/>
  <c r="M198" i="15"/>
  <c r="M207" i="15" s="1"/>
  <c r="U198" i="16"/>
  <c r="U207" i="16" s="1"/>
  <c r="P198" i="16"/>
  <c r="P207" i="16" s="1"/>
  <c r="N198" i="16"/>
  <c r="N207" i="16" s="1"/>
  <c r="M198" i="16"/>
  <c r="M207" i="16" s="1"/>
  <c r="U198" i="17"/>
  <c r="U207" i="17" s="1"/>
  <c r="P198" i="17"/>
  <c r="P207" i="17" s="1"/>
  <c r="N198" i="17"/>
  <c r="N207" i="17" s="1"/>
  <c r="M198" i="17"/>
  <c r="M207" i="17" s="1"/>
  <c r="M172" i="1"/>
  <c r="M181" i="1" s="1"/>
  <c r="M172" i="13"/>
  <c r="M181" i="13" s="1"/>
  <c r="M172" i="14"/>
  <c r="M181" i="14" s="1"/>
  <c r="M172" i="15"/>
  <c r="M181" i="15" s="1"/>
  <c r="M172" i="16"/>
  <c r="M181" i="16" s="1"/>
  <c r="M172" i="17"/>
  <c r="M181" i="17" s="1"/>
  <c r="U172" i="1"/>
  <c r="U181" i="1" s="1"/>
  <c r="P172" i="1"/>
  <c r="P181" i="1" s="1"/>
  <c r="N172" i="1"/>
  <c r="N181" i="1" s="1"/>
  <c r="U172" i="13"/>
  <c r="U181" i="13" s="1"/>
  <c r="P172" i="13"/>
  <c r="P181" i="13" s="1"/>
  <c r="N172" i="13"/>
  <c r="N181" i="13" s="1"/>
  <c r="U172" i="14"/>
  <c r="U181" i="14" s="1"/>
  <c r="P172" i="14"/>
  <c r="P181" i="14" s="1"/>
  <c r="N172" i="14"/>
  <c r="N181" i="14" s="1"/>
  <c r="U172" i="15"/>
  <c r="U181" i="15" s="1"/>
  <c r="P172" i="15"/>
  <c r="P181" i="15" s="1"/>
  <c r="N172" i="15"/>
  <c r="N181" i="15" s="1"/>
  <c r="U172" i="16"/>
  <c r="U181" i="16" s="1"/>
  <c r="P172" i="16"/>
  <c r="P181" i="16" s="1"/>
  <c r="N172" i="16"/>
  <c r="N181" i="16" s="1"/>
  <c r="U172" i="17"/>
  <c r="U181" i="17" s="1"/>
  <c r="P172" i="17"/>
  <c r="P181" i="17" s="1"/>
  <c r="N172" i="17"/>
  <c r="N181" i="17" s="1"/>
  <c r="U120" i="1"/>
  <c r="U129" i="1" s="1"/>
  <c r="P120" i="1"/>
  <c r="P129" i="1" s="1"/>
  <c r="N120" i="1"/>
  <c r="N129" i="1" s="1"/>
  <c r="M120" i="1"/>
  <c r="M129" i="1" s="1"/>
  <c r="U120" i="13"/>
  <c r="U129" i="13" s="1"/>
  <c r="P120" i="13"/>
  <c r="P129" i="13" s="1"/>
  <c r="N120" i="13"/>
  <c r="N129" i="13" s="1"/>
  <c r="M120" i="13"/>
  <c r="M129" i="13" s="1"/>
  <c r="U120" i="14"/>
  <c r="U129" i="14" s="1"/>
  <c r="P120" i="14"/>
  <c r="P129" i="14" s="1"/>
  <c r="N120" i="14"/>
  <c r="N129" i="14" s="1"/>
  <c r="M120" i="14"/>
  <c r="M129" i="14" s="1"/>
  <c r="U120" i="15"/>
  <c r="U129" i="15" s="1"/>
  <c r="P120" i="15"/>
  <c r="P129" i="15" s="1"/>
  <c r="N120" i="15"/>
  <c r="N129" i="15" s="1"/>
  <c r="M120" i="15"/>
  <c r="M129" i="15" s="1"/>
  <c r="U120" i="16"/>
  <c r="U129" i="16" s="1"/>
  <c r="P120" i="16"/>
  <c r="P129" i="16" s="1"/>
  <c r="N120" i="16"/>
  <c r="N129" i="16" s="1"/>
  <c r="M120" i="16"/>
  <c r="M129" i="16" s="1"/>
  <c r="U120" i="17"/>
  <c r="U129" i="17" s="1"/>
  <c r="P120" i="17"/>
  <c r="P129" i="17" s="1"/>
  <c r="N120" i="17"/>
  <c r="N129" i="17" s="1"/>
  <c r="M120" i="17"/>
  <c r="M129" i="17" s="1"/>
  <c r="C42" i="1"/>
  <c r="C51" i="1" s="1"/>
  <c r="C42" i="13"/>
  <c r="C51" i="13" s="1"/>
  <c r="C42" i="14"/>
  <c r="C51" i="14" s="1"/>
  <c r="C42" i="15"/>
  <c r="C51" i="15" s="1"/>
  <c r="C42" i="16"/>
  <c r="C51" i="16" s="1"/>
  <c r="C42" i="17"/>
  <c r="C51" i="17" s="1"/>
  <c r="T206" i="1" l="1"/>
  <c r="T180" i="1"/>
  <c r="T180" i="17"/>
  <c r="T180" i="14"/>
  <c r="T206" i="17"/>
  <c r="T206" i="14"/>
  <c r="T206" i="13"/>
  <c r="T176" i="14"/>
  <c r="T202" i="14"/>
  <c r="T202" i="16"/>
  <c r="T176" i="16"/>
  <c r="T202" i="17"/>
  <c r="T176" i="17"/>
  <c r="T202" i="1"/>
  <c r="T176" i="1"/>
  <c r="T202" i="15"/>
  <c r="T176" i="15"/>
  <c r="T202" i="13"/>
  <c r="T176" i="13"/>
  <c r="T94" i="17"/>
  <c r="T198" i="17"/>
  <c r="T94" i="16"/>
  <c r="T172" i="15"/>
  <c r="T181" i="15" s="1"/>
  <c r="T94" i="14"/>
  <c r="T198" i="14"/>
  <c r="T207" i="14" s="1"/>
  <c r="T198" i="13"/>
  <c r="T172" i="13"/>
  <c r="T181" i="13" s="1"/>
  <c r="T172" i="17"/>
  <c r="T198" i="15"/>
  <c r="T207" i="15" s="1"/>
  <c r="T172" i="14"/>
  <c r="T198" i="1"/>
  <c r="T207" i="1" s="1"/>
  <c r="T94" i="1"/>
  <c r="T172" i="16"/>
  <c r="T94" i="13"/>
  <c r="T94" i="15"/>
  <c r="T172" i="1"/>
  <c r="T198" i="16"/>
  <c r="T207" i="16" s="1"/>
  <c r="T181" i="1" l="1"/>
  <c r="T181" i="14"/>
  <c r="T181" i="17"/>
  <c r="T181" i="16"/>
  <c r="T207" i="13"/>
  <c r="T207" i="17"/>
  <c r="U94" i="1"/>
  <c r="U103" i="1" s="1"/>
  <c r="P94" i="1"/>
  <c r="P103" i="1" s="1"/>
  <c r="N94" i="1"/>
  <c r="N103" i="1" s="1"/>
  <c r="M94" i="1"/>
  <c r="M103" i="1" s="1"/>
  <c r="U94" i="13"/>
  <c r="U103" i="13" s="1"/>
  <c r="P94" i="13"/>
  <c r="P103" i="13" s="1"/>
  <c r="N94" i="13"/>
  <c r="N103" i="13" s="1"/>
  <c r="M94" i="13"/>
  <c r="M103" i="13" s="1"/>
  <c r="U94" i="14"/>
  <c r="U103" i="14" s="1"/>
  <c r="P94" i="14"/>
  <c r="P103" i="14" s="1"/>
  <c r="N94" i="14"/>
  <c r="N103" i="14" s="1"/>
  <c r="M94" i="14"/>
  <c r="M103" i="14" s="1"/>
  <c r="U94" i="15"/>
  <c r="U103" i="15" s="1"/>
  <c r="P94" i="15"/>
  <c r="P103" i="15" s="1"/>
  <c r="N94" i="15"/>
  <c r="N103" i="15" s="1"/>
  <c r="M94" i="15"/>
  <c r="M103" i="15" s="1"/>
  <c r="U94" i="16"/>
  <c r="U103" i="16" s="1"/>
  <c r="P94" i="16"/>
  <c r="P103" i="16" s="1"/>
  <c r="N94" i="16"/>
  <c r="N103" i="16" s="1"/>
  <c r="M94" i="16"/>
  <c r="M103" i="16" s="1"/>
  <c r="U94" i="17"/>
  <c r="U103" i="17" s="1"/>
  <c r="P94" i="17"/>
  <c r="P103" i="17" s="1"/>
  <c r="N94" i="17"/>
  <c r="N103" i="17" s="1"/>
  <c r="M94" i="17"/>
  <c r="M103" i="17" s="1"/>
  <c r="U42" i="1"/>
  <c r="U51" i="1" s="1"/>
  <c r="S42" i="1"/>
  <c r="S51" i="1" s="1"/>
  <c r="R42" i="1"/>
  <c r="R51" i="1" s="1"/>
  <c r="P42" i="1"/>
  <c r="P51" i="1" s="1"/>
  <c r="N42" i="1"/>
  <c r="N51" i="1" s="1"/>
  <c r="M42" i="1"/>
  <c r="M51" i="1" s="1"/>
  <c r="G42" i="1"/>
  <c r="G51" i="1" s="1"/>
  <c r="F42" i="1"/>
  <c r="F51" i="1" s="1"/>
  <c r="D42" i="1"/>
  <c r="D51" i="1" s="1"/>
  <c r="U42" i="13"/>
  <c r="U51" i="13" s="1"/>
  <c r="S42" i="13"/>
  <c r="S51" i="13" s="1"/>
  <c r="R42" i="13"/>
  <c r="R51" i="13" s="1"/>
  <c r="P42" i="13"/>
  <c r="P51" i="13" s="1"/>
  <c r="N42" i="13"/>
  <c r="N51" i="13" s="1"/>
  <c r="M42" i="13"/>
  <c r="M51" i="13" s="1"/>
  <c r="G42" i="13"/>
  <c r="G51" i="13" s="1"/>
  <c r="F42" i="13"/>
  <c r="F51" i="13" s="1"/>
  <c r="D42" i="13"/>
  <c r="D51" i="13" s="1"/>
  <c r="U42" i="14"/>
  <c r="U51" i="14" s="1"/>
  <c r="S42" i="14"/>
  <c r="S51" i="14" s="1"/>
  <c r="R42" i="14"/>
  <c r="R51" i="14" s="1"/>
  <c r="P42" i="14"/>
  <c r="P51" i="14" s="1"/>
  <c r="N42" i="14"/>
  <c r="N51" i="14" s="1"/>
  <c r="M42" i="14"/>
  <c r="M51" i="14" s="1"/>
  <c r="G42" i="14"/>
  <c r="G51" i="14" s="1"/>
  <c r="F42" i="14"/>
  <c r="F51" i="14" s="1"/>
  <c r="D42" i="14"/>
  <c r="D51" i="14" s="1"/>
  <c r="U42" i="15"/>
  <c r="U51" i="15" s="1"/>
  <c r="S42" i="15"/>
  <c r="S51" i="15" s="1"/>
  <c r="R42" i="15"/>
  <c r="R51" i="15" s="1"/>
  <c r="P42" i="15"/>
  <c r="P51" i="15" s="1"/>
  <c r="N42" i="15"/>
  <c r="N51" i="15" s="1"/>
  <c r="M42" i="15"/>
  <c r="M51" i="15" s="1"/>
  <c r="G42" i="15"/>
  <c r="G51" i="15" s="1"/>
  <c r="F42" i="15"/>
  <c r="F51" i="15" s="1"/>
  <c r="A51" i="15" s="1"/>
  <c r="D42" i="15"/>
  <c r="D51" i="15" s="1"/>
  <c r="U42" i="16"/>
  <c r="U51" i="16" s="1"/>
  <c r="S42" i="16"/>
  <c r="S51" i="16" s="1"/>
  <c r="R42" i="16"/>
  <c r="R51" i="16" s="1"/>
  <c r="P42" i="16"/>
  <c r="P51" i="16" s="1"/>
  <c r="N42" i="16"/>
  <c r="N51" i="16" s="1"/>
  <c r="M42" i="16"/>
  <c r="M51" i="16" s="1"/>
  <c r="G42" i="16"/>
  <c r="G51" i="16" s="1"/>
  <c r="F42" i="16"/>
  <c r="F51" i="16" s="1"/>
  <c r="D42" i="16"/>
  <c r="D51" i="16" s="1"/>
  <c r="U42" i="17"/>
  <c r="U51" i="17" s="1"/>
  <c r="S42" i="17"/>
  <c r="S51" i="17" s="1"/>
  <c r="R42" i="17"/>
  <c r="R51" i="17" s="1"/>
  <c r="P42" i="17"/>
  <c r="P51" i="17" s="1"/>
  <c r="N42" i="17"/>
  <c r="N51" i="17" s="1"/>
  <c r="M42" i="17"/>
  <c r="M51" i="17" s="1"/>
  <c r="G42" i="17"/>
  <c r="G51" i="17" s="1"/>
  <c r="F42" i="17"/>
  <c r="F51" i="17" s="1"/>
  <c r="D42" i="17"/>
  <c r="D51" i="17" s="1"/>
  <c r="U16" i="1"/>
  <c r="U25" i="1" s="1"/>
  <c r="S16" i="1"/>
  <c r="S25" i="1" s="1"/>
  <c r="R16" i="1"/>
  <c r="R25" i="1" s="1"/>
  <c r="P16" i="1"/>
  <c r="P25" i="1" s="1"/>
  <c r="N16" i="1"/>
  <c r="N25" i="1" s="1"/>
  <c r="U16" i="13"/>
  <c r="U25" i="13" s="1"/>
  <c r="S16" i="13"/>
  <c r="S25" i="13" s="1"/>
  <c r="R16" i="13"/>
  <c r="R25" i="13" s="1"/>
  <c r="P16" i="13"/>
  <c r="P25" i="13" s="1"/>
  <c r="N16" i="13"/>
  <c r="N25" i="13" s="1"/>
  <c r="P16" i="14"/>
  <c r="P25" i="14" s="1"/>
  <c r="N16" i="14"/>
  <c r="N25" i="14" s="1"/>
  <c r="U16" i="15"/>
  <c r="U25" i="15" s="1"/>
  <c r="S16" i="15"/>
  <c r="S25" i="15" s="1"/>
  <c r="R16" i="15"/>
  <c r="R25" i="15" s="1"/>
  <c r="P16" i="15"/>
  <c r="P25" i="15" s="1"/>
  <c r="N16" i="15"/>
  <c r="N25" i="15" s="1"/>
  <c r="U16" i="16"/>
  <c r="U25" i="16" s="1"/>
  <c r="S16" i="16"/>
  <c r="S25" i="16" s="1"/>
  <c r="R16" i="16"/>
  <c r="R25" i="16" s="1"/>
  <c r="P16" i="16"/>
  <c r="P25" i="16" s="1"/>
  <c r="N16" i="16"/>
  <c r="N25" i="16" s="1"/>
  <c r="U16" i="17"/>
  <c r="U25" i="17" s="1"/>
  <c r="S16" i="17"/>
  <c r="S25" i="17" s="1"/>
  <c r="R16" i="17"/>
  <c r="R25" i="17" s="1"/>
  <c r="P16" i="17"/>
  <c r="P25" i="17" s="1"/>
  <c r="N16" i="17"/>
  <c r="N25" i="17" s="1"/>
  <c r="M16" i="1"/>
  <c r="M25" i="1" s="1"/>
  <c r="M16" i="13"/>
  <c r="M25" i="13" s="1"/>
  <c r="M16" i="14"/>
  <c r="M25" i="14" s="1"/>
  <c r="M16" i="15"/>
  <c r="M25" i="15" s="1"/>
  <c r="M16" i="16"/>
  <c r="M25" i="16" s="1"/>
  <c r="M16" i="17"/>
  <c r="M25" i="17" s="1"/>
  <c r="G16" i="1"/>
  <c r="G25" i="1" s="1"/>
  <c r="F16" i="1"/>
  <c r="F25" i="1" s="1"/>
  <c r="D16" i="1"/>
  <c r="D25" i="1" s="1"/>
  <c r="G25" i="13"/>
  <c r="F25" i="13"/>
  <c r="D16" i="13"/>
  <c r="D25" i="13" s="1"/>
  <c r="G16" i="14"/>
  <c r="G25" i="14" s="1"/>
  <c r="F16" i="14"/>
  <c r="F25" i="14" s="1"/>
  <c r="D16" i="14"/>
  <c r="D25" i="14" s="1"/>
  <c r="G16" i="15"/>
  <c r="G25" i="15" s="1"/>
  <c r="F16" i="15"/>
  <c r="F25" i="15" s="1"/>
  <c r="D16" i="15"/>
  <c r="D25" i="15" s="1"/>
  <c r="G16" i="16"/>
  <c r="G25" i="16" s="1"/>
  <c r="F16" i="16"/>
  <c r="F25" i="16" s="1"/>
  <c r="D16" i="16"/>
  <c r="D25" i="16" s="1"/>
  <c r="G16" i="17"/>
  <c r="G25" i="17" s="1"/>
  <c r="F16" i="17"/>
  <c r="F25" i="17" s="1"/>
  <c r="D16" i="17"/>
  <c r="D25" i="17" s="1"/>
  <c r="C16" i="1"/>
  <c r="C25" i="1" s="1"/>
  <c r="C16" i="13"/>
  <c r="C25" i="13" s="1"/>
  <c r="C16" i="14"/>
  <c r="C25" i="14" s="1"/>
  <c r="C16" i="15"/>
  <c r="C25" i="15" s="1"/>
  <c r="C16" i="16"/>
  <c r="C25" i="16" s="1"/>
  <c r="C16" i="17"/>
  <c r="C25" i="17" s="1"/>
  <c r="A51" i="17" l="1"/>
  <c r="A51" i="13"/>
  <c r="A51" i="16"/>
  <c r="A51" i="14"/>
  <c r="A51" i="1"/>
  <c r="A25" i="1"/>
  <c r="A25" i="17"/>
  <c r="A25" i="16"/>
  <c r="A25" i="13"/>
  <c r="A42" i="1"/>
  <c r="A25" i="14"/>
  <c r="A25" i="15"/>
  <c r="A42" i="14"/>
  <c r="A42" i="13"/>
  <c r="A42" i="17"/>
  <c r="A42" i="15"/>
  <c r="T193" i="17" l="1"/>
  <c r="T192" i="17"/>
  <c r="T191" i="17"/>
  <c r="T167" i="17"/>
  <c r="T166" i="17"/>
  <c r="T165" i="17"/>
  <c r="T115" i="17"/>
  <c r="T114" i="17"/>
  <c r="T113" i="17"/>
  <c r="T89" i="17"/>
  <c r="T88" i="17"/>
  <c r="T87" i="17"/>
  <c r="T37" i="17"/>
  <c r="T36" i="17"/>
  <c r="T35" i="17"/>
  <c r="T11" i="17"/>
  <c r="T10" i="17"/>
  <c r="T9" i="17"/>
  <c r="T193" i="16"/>
  <c r="T192" i="16"/>
  <c r="T191" i="16"/>
  <c r="T167" i="16"/>
  <c r="T166" i="16"/>
  <c r="T165" i="16"/>
  <c r="T115" i="16"/>
  <c r="T114" i="16"/>
  <c r="T113" i="16"/>
  <c r="T89" i="16"/>
  <c r="T88" i="16"/>
  <c r="T87" i="16"/>
  <c r="T193" i="15"/>
  <c r="T192" i="15"/>
  <c r="T191" i="15"/>
  <c r="T167" i="15"/>
  <c r="T166" i="15"/>
  <c r="T165" i="15"/>
  <c r="T115" i="15"/>
  <c r="T114" i="15"/>
  <c r="T113" i="15"/>
  <c r="T89" i="15"/>
  <c r="T88" i="15"/>
  <c r="T87" i="15"/>
  <c r="T37" i="15"/>
  <c r="V37" i="15" s="1"/>
  <c r="T36" i="15"/>
  <c r="V36" i="15" s="1"/>
  <c r="T35" i="15"/>
  <c r="V35" i="15" s="1"/>
  <c r="T11" i="15"/>
  <c r="T10" i="15"/>
  <c r="T9" i="15"/>
  <c r="T193" i="14"/>
  <c r="T192" i="14"/>
  <c r="T191" i="14"/>
  <c r="T167" i="14"/>
  <c r="T166" i="14"/>
  <c r="T165" i="14"/>
  <c r="T115" i="14"/>
  <c r="T114" i="14"/>
  <c r="T113" i="14"/>
  <c r="T89" i="14"/>
  <c r="T88" i="14"/>
  <c r="T87" i="14"/>
  <c r="T37" i="14"/>
  <c r="T36" i="14"/>
  <c r="T35" i="14"/>
  <c r="T11" i="14"/>
  <c r="T10" i="14"/>
  <c r="T9" i="14"/>
  <c r="T12" i="14" s="1"/>
  <c r="T193" i="13"/>
  <c r="T192" i="13"/>
  <c r="T191" i="13"/>
  <c r="T167" i="13"/>
  <c r="T166" i="13"/>
  <c r="T165" i="13"/>
  <c r="T115" i="13"/>
  <c r="T114" i="13"/>
  <c r="T113" i="13"/>
  <c r="T89" i="13"/>
  <c r="T88" i="13"/>
  <c r="T87" i="13"/>
  <c r="T37" i="13"/>
  <c r="T36" i="13"/>
  <c r="T35" i="13"/>
  <c r="T11" i="13"/>
  <c r="T10" i="13"/>
  <c r="T9" i="13"/>
  <c r="T193" i="1"/>
  <c r="T192" i="1"/>
  <c r="T191" i="1"/>
  <c r="T167" i="1"/>
  <c r="T166" i="1"/>
  <c r="T165" i="1"/>
  <c r="T115" i="1"/>
  <c r="V115" i="1" s="1"/>
  <c r="T114" i="1"/>
  <c r="V114" i="1" s="1"/>
  <c r="T113" i="1"/>
  <c r="V113" i="1" s="1"/>
  <c r="T89" i="1"/>
  <c r="V89" i="1" s="1"/>
  <c r="T88" i="1"/>
  <c r="V88" i="1" s="1"/>
  <c r="T87" i="1"/>
  <c r="V87" i="1" s="1"/>
  <c r="T37" i="1"/>
  <c r="V37" i="1" s="1"/>
  <c r="T36" i="1"/>
  <c r="V36" i="1" s="1"/>
  <c r="T35" i="1"/>
  <c r="V35" i="1" s="1"/>
  <c r="T11" i="1"/>
  <c r="V11" i="1" s="1"/>
  <c r="T10" i="1"/>
  <c r="V10" i="1" s="1"/>
  <c r="T9" i="1"/>
  <c r="V9" i="1" s="1"/>
  <c r="P231" i="13" l="1"/>
  <c r="N231" i="13"/>
  <c r="M231" i="13"/>
  <c r="P230" i="13"/>
  <c r="N230" i="13"/>
  <c r="M230" i="13"/>
  <c r="P229" i="13"/>
  <c r="N229" i="13"/>
  <c r="M229" i="13"/>
  <c r="P227" i="13"/>
  <c r="N227" i="13"/>
  <c r="M227" i="13"/>
  <c r="P226" i="13"/>
  <c r="N226" i="13"/>
  <c r="M226" i="13"/>
  <c r="P225" i="13"/>
  <c r="N225" i="13"/>
  <c r="M225" i="13"/>
  <c r="P223" i="13"/>
  <c r="N223" i="13"/>
  <c r="M223" i="13"/>
  <c r="P222" i="13"/>
  <c r="N222" i="13"/>
  <c r="M222" i="13"/>
  <c r="P221" i="13"/>
  <c r="N221" i="13"/>
  <c r="M221" i="13"/>
  <c r="P219" i="13"/>
  <c r="N219" i="13"/>
  <c r="M219" i="13"/>
  <c r="P218" i="13"/>
  <c r="N218" i="13"/>
  <c r="M218" i="13"/>
  <c r="P217" i="13"/>
  <c r="N217" i="13"/>
  <c r="M217" i="13"/>
  <c r="O205" i="13"/>
  <c r="Q205" i="13" s="1"/>
  <c r="O204" i="13"/>
  <c r="Q204" i="13" s="1"/>
  <c r="O203" i="13"/>
  <c r="O206" i="13" s="1"/>
  <c r="O201" i="13"/>
  <c r="Q201" i="13" s="1"/>
  <c r="O200" i="13"/>
  <c r="Q200" i="13" s="1"/>
  <c r="O199" i="13"/>
  <c r="O197" i="13"/>
  <c r="Q197" i="13" s="1"/>
  <c r="O196" i="13"/>
  <c r="Q196" i="13" s="1"/>
  <c r="O195" i="13"/>
  <c r="P194" i="13"/>
  <c r="P208" i="13" s="1"/>
  <c r="N194" i="13"/>
  <c r="N208" i="13" s="1"/>
  <c r="M194" i="13"/>
  <c r="M208" i="13" s="1"/>
  <c r="O193" i="13"/>
  <c r="Q193" i="13" s="1"/>
  <c r="O192" i="13"/>
  <c r="Q192" i="13" s="1"/>
  <c r="O191" i="13"/>
  <c r="Q191" i="13" s="1"/>
  <c r="O179" i="13"/>
  <c r="Q179" i="13" s="1"/>
  <c r="O178" i="13"/>
  <c r="Q178" i="13" s="1"/>
  <c r="O177" i="13"/>
  <c r="O180" i="13" s="1"/>
  <c r="O175" i="13"/>
  <c r="Q175" i="13" s="1"/>
  <c r="O174" i="13"/>
  <c r="Q174" i="13" s="1"/>
  <c r="O173" i="13"/>
  <c r="O171" i="13"/>
  <c r="Q171" i="13" s="1"/>
  <c r="O170" i="13"/>
  <c r="Q170" i="13" s="1"/>
  <c r="O169" i="13"/>
  <c r="P168" i="13"/>
  <c r="P182" i="13" s="1"/>
  <c r="N168" i="13"/>
  <c r="N182" i="13" s="1"/>
  <c r="M168" i="13"/>
  <c r="M182" i="13" s="1"/>
  <c r="O167" i="13"/>
  <c r="Q167" i="13" s="1"/>
  <c r="O166" i="13"/>
  <c r="Q166" i="13" s="1"/>
  <c r="O165" i="13"/>
  <c r="Q165" i="13" s="1"/>
  <c r="P153" i="13"/>
  <c r="N153" i="13"/>
  <c r="M153" i="13"/>
  <c r="P152" i="13"/>
  <c r="N152" i="13"/>
  <c r="M152" i="13"/>
  <c r="P151" i="13"/>
  <c r="N151" i="13"/>
  <c r="M151" i="13"/>
  <c r="P149" i="13"/>
  <c r="N149" i="13"/>
  <c r="M149" i="13"/>
  <c r="P148" i="13"/>
  <c r="N148" i="13"/>
  <c r="M148" i="13"/>
  <c r="P147" i="13"/>
  <c r="N147" i="13"/>
  <c r="M147" i="13"/>
  <c r="P145" i="13"/>
  <c r="N145" i="13"/>
  <c r="M145" i="13"/>
  <c r="P144" i="13"/>
  <c r="N144" i="13"/>
  <c r="M144" i="13"/>
  <c r="P143" i="13"/>
  <c r="N143" i="13"/>
  <c r="M143" i="13"/>
  <c r="P141" i="13"/>
  <c r="N141" i="13"/>
  <c r="M141" i="13"/>
  <c r="P140" i="13"/>
  <c r="N140" i="13"/>
  <c r="M140" i="13"/>
  <c r="P139" i="13"/>
  <c r="N139" i="13"/>
  <c r="M139" i="13"/>
  <c r="O127" i="13"/>
  <c r="Q127" i="13" s="1"/>
  <c r="O126" i="13"/>
  <c r="Q126" i="13" s="1"/>
  <c r="O125" i="13"/>
  <c r="O128" i="13" s="1"/>
  <c r="O123" i="13"/>
  <c r="Q123" i="13" s="1"/>
  <c r="O122" i="13"/>
  <c r="O121" i="13"/>
  <c r="O119" i="13"/>
  <c r="Q119" i="13" s="1"/>
  <c r="O118" i="13"/>
  <c r="Q118" i="13" s="1"/>
  <c r="O117" i="13"/>
  <c r="P116" i="13"/>
  <c r="P130" i="13" s="1"/>
  <c r="N116" i="13"/>
  <c r="N130" i="13" s="1"/>
  <c r="M116" i="13"/>
  <c r="M130" i="13" s="1"/>
  <c r="O115" i="13"/>
  <c r="Q115" i="13" s="1"/>
  <c r="O114" i="13"/>
  <c r="Q114" i="13" s="1"/>
  <c r="O113" i="13"/>
  <c r="Q113" i="13" s="1"/>
  <c r="O101" i="13"/>
  <c r="Q101" i="13" s="1"/>
  <c r="O100" i="13"/>
  <c r="Q100" i="13" s="1"/>
  <c r="O99" i="13"/>
  <c r="O102" i="13" s="1"/>
  <c r="O97" i="13"/>
  <c r="O96" i="13"/>
  <c r="O95" i="13"/>
  <c r="O93" i="13"/>
  <c r="Q93" i="13" s="1"/>
  <c r="O92" i="13"/>
  <c r="Q92" i="13" s="1"/>
  <c r="O91" i="13"/>
  <c r="P90" i="13"/>
  <c r="P104" i="13" s="1"/>
  <c r="N90" i="13"/>
  <c r="N104" i="13" s="1"/>
  <c r="M90" i="13"/>
  <c r="M104" i="13" s="1"/>
  <c r="O89" i="13"/>
  <c r="Q89" i="13" s="1"/>
  <c r="O88" i="13"/>
  <c r="Q88" i="13" s="1"/>
  <c r="O87" i="13"/>
  <c r="P75" i="13"/>
  <c r="N75" i="13"/>
  <c r="M75" i="13"/>
  <c r="P74" i="13"/>
  <c r="N74" i="13"/>
  <c r="M74" i="13"/>
  <c r="P73" i="13"/>
  <c r="P76" i="13" s="1"/>
  <c r="N73" i="13"/>
  <c r="M73" i="13"/>
  <c r="P71" i="13"/>
  <c r="N71" i="13"/>
  <c r="M71" i="13"/>
  <c r="P70" i="13"/>
  <c r="N70" i="13"/>
  <c r="M70" i="13"/>
  <c r="P69" i="13"/>
  <c r="N69" i="13"/>
  <c r="M69" i="13"/>
  <c r="P67" i="13"/>
  <c r="N67" i="13"/>
  <c r="M67" i="13"/>
  <c r="P66" i="13"/>
  <c r="N66" i="13"/>
  <c r="M66" i="13"/>
  <c r="P65" i="13"/>
  <c r="N65" i="13"/>
  <c r="M65" i="13"/>
  <c r="P63" i="13"/>
  <c r="N63" i="13"/>
  <c r="M63" i="13"/>
  <c r="P62" i="13"/>
  <c r="N62" i="13"/>
  <c r="M62" i="13"/>
  <c r="P61" i="13"/>
  <c r="N61" i="13"/>
  <c r="M61" i="13"/>
  <c r="O49" i="13"/>
  <c r="Q49" i="13" s="1"/>
  <c r="O48" i="13"/>
  <c r="Q48" i="13" s="1"/>
  <c r="O47" i="13"/>
  <c r="O50" i="13" s="1"/>
  <c r="O45" i="13"/>
  <c r="Q45" i="13" s="1"/>
  <c r="O44" i="13"/>
  <c r="Q44" i="13" s="1"/>
  <c r="O43" i="13"/>
  <c r="O41" i="13"/>
  <c r="Q41" i="13" s="1"/>
  <c r="O40" i="13"/>
  <c r="Q40" i="13" s="1"/>
  <c r="O39" i="13"/>
  <c r="P38" i="13"/>
  <c r="P52" i="13" s="1"/>
  <c r="N38" i="13"/>
  <c r="N52" i="13" s="1"/>
  <c r="M38" i="13"/>
  <c r="M52" i="13" s="1"/>
  <c r="O37" i="13"/>
  <c r="Q37" i="13" s="1"/>
  <c r="O36" i="13"/>
  <c r="Q36" i="13" s="1"/>
  <c r="O35" i="13"/>
  <c r="O23" i="13"/>
  <c r="Q23" i="13" s="1"/>
  <c r="O22" i="13"/>
  <c r="Q22" i="13" s="1"/>
  <c r="O21" i="13"/>
  <c r="O19" i="13"/>
  <c r="Q19" i="13" s="1"/>
  <c r="O18" i="13"/>
  <c r="Q18" i="13" s="1"/>
  <c r="O17" i="13"/>
  <c r="O15" i="13"/>
  <c r="Q15" i="13" s="1"/>
  <c r="O14" i="13"/>
  <c r="Q14" i="13" s="1"/>
  <c r="O13" i="13"/>
  <c r="P12" i="13"/>
  <c r="N12" i="13"/>
  <c r="M12" i="13"/>
  <c r="M26" i="13" s="1"/>
  <c r="O11" i="13"/>
  <c r="Q11" i="13" s="1"/>
  <c r="O10" i="13"/>
  <c r="Q10" i="13" s="1"/>
  <c r="O9" i="13"/>
  <c r="Q9" i="13" s="1"/>
  <c r="P231" i="14"/>
  <c r="N231" i="14"/>
  <c r="M231" i="14"/>
  <c r="P230" i="14"/>
  <c r="N230" i="14"/>
  <c r="M230" i="14"/>
  <c r="P229" i="14"/>
  <c r="P232" i="14" s="1"/>
  <c r="N229" i="14"/>
  <c r="M229" i="14"/>
  <c r="P227" i="14"/>
  <c r="N227" i="14"/>
  <c r="M227" i="14"/>
  <c r="P226" i="14"/>
  <c r="N226" i="14"/>
  <c r="M226" i="14"/>
  <c r="P225" i="14"/>
  <c r="N225" i="14"/>
  <c r="M225" i="14"/>
  <c r="P223" i="14"/>
  <c r="N223" i="14"/>
  <c r="M223" i="14"/>
  <c r="P222" i="14"/>
  <c r="N222" i="14"/>
  <c r="M222" i="14"/>
  <c r="P221" i="14"/>
  <c r="N221" i="14"/>
  <c r="M221" i="14"/>
  <c r="P219" i="14"/>
  <c r="N219" i="14"/>
  <c r="M219" i="14"/>
  <c r="P218" i="14"/>
  <c r="N218" i="14"/>
  <c r="M218" i="14"/>
  <c r="P217" i="14"/>
  <c r="N217" i="14"/>
  <c r="M217" i="14"/>
  <c r="O205" i="14"/>
  <c r="Q205" i="14" s="1"/>
  <c r="O204" i="14"/>
  <c r="Q204" i="14" s="1"/>
  <c r="O203" i="14"/>
  <c r="O206" i="14" s="1"/>
  <c r="O201" i="14"/>
  <c r="Q201" i="14" s="1"/>
  <c r="O200" i="14"/>
  <c r="Q200" i="14" s="1"/>
  <c r="O199" i="14"/>
  <c r="O197" i="14"/>
  <c r="Q197" i="14" s="1"/>
  <c r="O196" i="14"/>
  <c r="O195" i="14"/>
  <c r="P194" i="14"/>
  <c r="P208" i="14" s="1"/>
  <c r="N194" i="14"/>
  <c r="N208" i="14" s="1"/>
  <c r="M194" i="14"/>
  <c r="M208" i="14" s="1"/>
  <c r="O193" i="14"/>
  <c r="Q193" i="14" s="1"/>
  <c r="O192" i="14"/>
  <c r="Q192" i="14" s="1"/>
  <c r="O191" i="14"/>
  <c r="O179" i="14"/>
  <c r="Q179" i="14" s="1"/>
  <c r="O178" i="14"/>
  <c r="Q178" i="14" s="1"/>
  <c r="O177" i="14"/>
  <c r="O180" i="14" s="1"/>
  <c r="O175" i="14"/>
  <c r="Q175" i="14" s="1"/>
  <c r="O174" i="14"/>
  <c r="Q174" i="14" s="1"/>
  <c r="O173" i="14"/>
  <c r="O171" i="14"/>
  <c r="Q171" i="14" s="1"/>
  <c r="O170" i="14"/>
  <c r="Q170" i="14" s="1"/>
  <c r="O169" i="14"/>
  <c r="P168" i="14"/>
  <c r="P182" i="14" s="1"/>
  <c r="N168" i="14"/>
  <c r="N182" i="14" s="1"/>
  <c r="M168" i="14"/>
  <c r="M182" i="14" s="1"/>
  <c r="O167" i="14"/>
  <c r="Q167" i="14" s="1"/>
  <c r="O166" i="14"/>
  <c r="Q166" i="14" s="1"/>
  <c r="O165" i="14"/>
  <c r="Q165" i="14" s="1"/>
  <c r="P153" i="14"/>
  <c r="N153" i="14"/>
  <c r="M153" i="14"/>
  <c r="P152" i="14"/>
  <c r="N152" i="14"/>
  <c r="M152" i="14"/>
  <c r="P151" i="14"/>
  <c r="P154" i="14" s="1"/>
  <c r="N151" i="14"/>
  <c r="M151" i="14"/>
  <c r="P149" i="14"/>
  <c r="N149" i="14"/>
  <c r="M149" i="14"/>
  <c r="P148" i="14"/>
  <c r="N148" i="14"/>
  <c r="M148" i="14"/>
  <c r="P147" i="14"/>
  <c r="N147" i="14"/>
  <c r="M147" i="14"/>
  <c r="P145" i="14"/>
  <c r="N145" i="14"/>
  <c r="M145" i="14"/>
  <c r="P144" i="14"/>
  <c r="N144" i="14"/>
  <c r="M144" i="14"/>
  <c r="P143" i="14"/>
  <c r="N143" i="14"/>
  <c r="M143" i="14"/>
  <c r="P141" i="14"/>
  <c r="N141" i="14"/>
  <c r="M141" i="14"/>
  <c r="P140" i="14"/>
  <c r="N140" i="14"/>
  <c r="M140" i="14"/>
  <c r="P139" i="14"/>
  <c r="N139" i="14"/>
  <c r="M139" i="14"/>
  <c r="O127" i="14"/>
  <c r="Q127" i="14" s="1"/>
  <c r="O126" i="14"/>
  <c r="Q126" i="14" s="1"/>
  <c r="O125" i="14"/>
  <c r="O128" i="14" s="1"/>
  <c r="O123" i="14"/>
  <c r="Q123" i="14" s="1"/>
  <c r="O122" i="14"/>
  <c r="O121" i="14"/>
  <c r="O119" i="14"/>
  <c r="Q119" i="14" s="1"/>
  <c r="O118" i="14"/>
  <c r="Q118" i="14" s="1"/>
  <c r="O117" i="14"/>
  <c r="P116" i="14"/>
  <c r="P130" i="14" s="1"/>
  <c r="N116" i="14"/>
  <c r="N130" i="14" s="1"/>
  <c r="M116" i="14"/>
  <c r="M130" i="14" s="1"/>
  <c r="O115" i="14"/>
  <c r="Q115" i="14" s="1"/>
  <c r="O114" i="14"/>
  <c r="Q114" i="14" s="1"/>
  <c r="O113" i="14"/>
  <c r="O101" i="14"/>
  <c r="Q101" i="14" s="1"/>
  <c r="O100" i="14"/>
  <c r="O99" i="14"/>
  <c r="O102" i="14" s="1"/>
  <c r="O97" i="14"/>
  <c r="O96" i="14"/>
  <c r="O95" i="14"/>
  <c r="O93" i="14"/>
  <c r="Q93" i="14" s="1"/>
  <c r="O92" i="14"/>
  <c r="Q92" i="14" s="1"/>
  <c r="O91" i="14"/>
  <c r="P90" i="14"/>
  <c r="P104" i="14" s="1"/>
  <c r="N90" i="14"/>
  <c r="N104" i="14" s="1"/>
  <c r="M90" i="14"/>
  <c r="M104" i="14" s="1"/>
  <c r="O89" i="14"/>
  <c r="Q89" i="14" s="1"/>
  <c r="O88" i="14"/>
  <c r="Q88" i="14" s="1"/>
  <c r="O87" i="14"/>
  <c r="Q87" i="14" s="1"/>
  <c r="P75" i="14"/>
  <c r="N75" i="14"/>
  <c r="M75" i="14"/>
  <c r="P74" i="14"/>
  <c r="N74" i="14"/>
  <c r="M74" i="14"/>
  <c r="P73" i="14"/>
  <c r="P76" i="14" s="1"/>
  <c r="N73" i="14"/>
  <c r="M73" i="14"/>
  <c r="P71" i="14"/>
  <c r="N71" i="14"/>
  <c r="M71" i="14"/>
  <c r="P70" i="14"/>
  <c r="N70" i="14"/>
  <c r="M70" i="14"/>
  <c r="P69" i="14"/>
  <c r="N69" i="14"/>
  <c r="M69" i="14"/>
  <c r="P67" i="14"/>
  <c r="N67" i="14"/>
  <c r="M67" i="14"/>
  <c r="P66" i="14"/>
  <c r="N66" i="14"/>
  <c r="M66" i="14"/>
  <c r="P65" i="14"/>
  <c r="N65" i="14"/>
  <c r="M65" i="14"/>
  <c r="P63" i="14"/>
  <c r="N63" i="14"/>
  <c r="M63" i="14"/>
  <c r="P62" i="14"/>
  <c r="N62" i="14"/>
  <c r="M62" i="14"/>
  <c r="P61" i="14"/>
  <c r="N61" i="14"/>
  <c r="M61" i="14"/>
  <c r="O49" i="14"/>
  <c r="Q49" i="14" s="1"/>
  <c r="O48" i="14"/>
  <c r="Q48" i="14" s="1"/>
  <c r="O47" i="14"/>
  <c r="O50" i="14" s="1"/>
  <c r="O45" i="14"/>
  <c r="Q45" i="14" s="1"/>
  <c r="O44" i="14"/>
  <c r="Q44" i="14" s="1"/>
  <c r="O43" i="14"/>
  <c r="O41" i="14"/>
  <c r="Q41" i="14" s="1"/>
  <c r="O40" i="14"/>
  <c r="Q40" i="14" s="1"/>
  <c r="O39" i="14"/>
  <c r="P38" i="14"/>
  <c r="P52" i="14" s="1"/>
  <c r="N38" i="14"/>
  <c r="N52" i="14" s="1"/>
  <c r="M38" i="14"/>
  <c r="M52" i="14" s="1"/>
  <c r="O37" i="14"/>
  <c r="Q37" i="14" s="1"/>
  <c r="O36" i="14"/>
  <c r="Q36" i="14" s="1"/>
  <c r="O35" i="14"/>
  <c r="Q35" i="14" s="1"/>
  <c r="O23" i="14"/>
  <c r="Q23" i="14" s="1"/>
  <c r="O22" i="14"/>
  <c r="Q22" i="14" s="1"/>
  <c r="O21" i="14"/>
  <c r="O24" i="14" s="1"/>
  <c r="O19" i="14"/>
  <c r="Q19" i="14" s="1"/>
  <c r="O18" i="14"/>
  <c r="Q18" i="14" s="1"/>
  <c r="O17" i="14"/>
  <c r="O15" i="14"/>
  <c r="Q15" i="14" s="1"/>
  <c r="O14" i="14"/>
  <c r="Q14" i="14" s="1"/>
  <c r="O13" i="14"/>
  <c r="P12" i="14"/>
  <c r="N12" i="14"/>
  <c r="M12" i="14"/>
  <c r="M26" i="14" s="1"/>
  <c r="O11" i="14"/>
  <c r="Q11" i="14" s="1"/>
  <c r="O10" i="14"/>
  <c r="Q10" i="14" s="1"/>
  <c r="O9" i="14"/>
  <c r="P231" i="15"/>
  <c r="N231" i="15"/>
  <c r="M231" i="15"/>
  <c r="P230" i="15"/>
  <c r="N230" i="15"/>
  <c r="M230" i="15"/>
  <c r="P229" i="15"/>
  <c r="P232" i="15" s="1"/>
  <c r="N229" i="15"/>
  <c r="M229" i="15"/>
  <c r="P227" i="15"/>
  <c r="N227" i="15"/>
  <c r="M227" i="15"/>
  <c r="P226" i="15"/>
  <c r="N226" i="15"/>
  <c r="M226" i="15"/>
  <c r="P225" i="15"/>
  <c r="N225" i="15"/>
  <c r="M225" i="15"/>
  <c r="P223" i="15"/>
  <c r="N223" i="15"/>
  <c r="M223" i="15"/>
  <c r="P222" i="15"/>
  <c r="N222" i="15"/>
  <c r="M222" i="15"/>
  <c r="P221" i="15"/>
  <c r="N221" i="15"/>
  <c r="M221" i="15"/>
  <c r="P219" i="15"/>
  <c r="N219" i="15"/>
  <c r="M219" i="15"/>
  <c r="P218" i="15"/>
  <c r="N218" i="15"/>
  <c r="M218" i="15"/>
  <c r="P217" i="15"/>
  <c r="N217" i="15"/>
  <c r="M217" i="15"/>
  <c r="O205" i="15"/>
  <c r="Q205" i="15" s="1"/>
  <c r="O204" i="15"/>
  <c r="Q204" i="15" s="1"/>
  <c r="O203" i="15"/>
  <c r="O206" i="15" s="1"/>
  <c r="O201" i="15"/>
  <c r="Q201" i="15" s="1"/>
  <c r="O200" i="15"/>
  <c r="O199" i="15"/>
  <c r="O197" i="15"/>
  <c r="Q197" i="15" s="1"/>
  <c r="O196" i="15"/>
  <c r="Q196" i="15" s="1"/>
  <c r="O195" i="15"/>
  <c r="P194" i="15"/>
  <c r="P208" i="15" s="1"/>
  <c r="N194" i="15"/>
  <c r="N208" i="15" s="1"/>
  <c r="M194" i="15"/>
  <c r="M208" i="15" s="1"/>
  <c r="O193" i="15"/>
  <c r="Q193" i="15" s="1"/>
  <c r="O192" i="15"/>
  <c r="Q192" i="15" s="1"/>
  <c r="O191" i="15"/>
  <c r="Q191" i="15" s="1"/>
  <c r="O179" i="15"/>
  <c r="Q179" i="15" s="1"/>
  <c r="O178" i="15"/>
  <c r="Q178" i="15" s="1"/>
  <c r="O177" i="15"/>
  <c r="O180" i="15" s="1"/>
  <c r="O175" i="15"/>
  <c r="Q175" i="15" s="1"/>
  <c r="O174" i="15"/>
  <c r="Q174" i="15" s="1"/>
  <c r="O173" i="15"/>
  <c r="O171" i="15"/>
  <c r="Q171" i="15" s="1"/>
  <c r="O170" i="15"/>
  <c r="Q170" i="15" s="1"/>
  <c r="O169" i="15"/>
  <c r="P168" i="15"/>
  <c r="P182" i="15" s="1"/>
  <c r="N168" i="15"/>
  <c r="N182" i="15" s="1"/>
  <c r="M168" i="15"/>
  <c r="M182" i="15" s="1"/>
  <c r="O167" i="15"/>
  <c r="Q167" i="15" s="1"/>
  <c r="O166" i="15"/>
  <c r="Q166" i="15" s="1"/>
  <c r="O165" i="15"/>
  <c r="Q165" i="15" s="1"/>
  <c r="P153" i="15"/>
  <c r="N153" i="15"/>
  <c r="M153" i="15"/>
  <c r="P152" i="15"/>
  <c r="N152" i="15"/>
  <c r="M152" i="15"/>
  <c r="P151" i="15"/>
  <c r="P154" i="15" s="1"/>
  <c r="N151" i="15"/>
  <c r="M151" i="15"/>
  <c r="P149" i="15"/>
  <c r="N149" i="15"/>
  <c r="M149" i="15"/>
  <c r="P148" i="15"/>
  <c r="N148" i="15"/>
  <c r="M148" i="15"/>
  <c r="P147" i="15"/>
  <c r="N147" i="15"/>
  <c r="M147" i="15"/>
  <c r="P145" i="15"/>
  <c r="N145" i="15"/>
  <c r="M145" i="15"/>
  <c r="P144" i="15"/>
  <c r="N144" i="15"/>
  <c r="M144" i="15"/>
  <c r="P143" i="15"/>
  <c r="N143" i="15"/>
  <c r="M143" i="15"/>
  <c r="P141" i="15"/>
  <c r="N141" i="15"/>
  <c r="M141" i="15"/>
  <c r="P140" i="15"/>
  <c r="N140" i="15"/>
  <c r="M140" i="15"/>
  <c r="P139" i="15"/>
  <c r="N139" i="15"/>
  <c r="M139" i="15"/>
  <c r="O127" i="15"/>
  <c r="Q127" i="15" s="1"/>
  <c r="O126" i="15"/>
  <c r="Q126" i="15" s="1"/>
  <c r="O125" i="15"/>
  <c r="O128" i="15" s="1"/>
  <c r="O123" i="15"/>
  <c r="Q123" i="15" s="1"/>
  <c r="O122" i="15"/>
  <c r="O121" i="15"/>
  <c r="O119" i="15"/>
  <c r="Q119" i="15" s="1"/>
  <c r="O118" i="15"/>
  <c r="Q118" i="15" s="1"/>
  <c r="O117" i="15"/>
  <c r="P116" i="15"/>
  <c r="P130" i="15" s="1"/>
  <c r="N116" i="15"/>
  <c r="N130" i="15" s="1"/>
  <c r="M116" i="15"/>
  <c r="M130" i="15" s="1"/>
  <c r="O115" i="15"/>
  <c r="Q115" i="15" s="1"/>
  <c r="O114" i="15"/>
  <c r="Q114" i="15" s="1"/>
  <c r="O113" i="15"/>
  <c r="Q113" i="15" s="1"/>
  <c r="O101" i="15"/>
  <c r="Q101" i="15" s="1"/>
  <c r="O100" i="15"/>
  <c r="Q100" i="15" s="1"/>
  <c r="O99" i="15"/>
  <c r="O102" i="15" s="1"/>
  <c r="O97" i="15"/>
  <c r="O96" i="15"/>
  <c r="O95" i="15"/>
  <c r="O93" i="15"/>
  <c r="Q93" i="15" s="1"/>
  <c r="O92" i="15"/>
  <c r="Q92" i="15" s="1"/>
  <c r="O91" i="15"/>
  <c r="P90" i="15"/>
  <c r="P104" i="15" s="1"/>
  <c r="N90" i="15"/>
  <c r="N104" i="15" s="1"/>
  <c r="M90" i="15"/>
  <c r="M104" i="15" s="1"/>
  <c r="O89" i="15"/>
  <c r="Q89" i="15" s="1"/>
  <c r="O88" i="15"/>
  <c r="Q88" i="15" s="1"/>
  <c r="O87" i="15"/>
  <c r="P75" i="15"/>
  <c r="N75" i="15"/>
  <c r="M75" i="15"/>
  <c r="P74" i="15"/>
  <c r="N74" i="15"/>
  <c r="M74" i="15"/>
  <c r="P73" i="15"/>
  <c r="P76" i="15" s="1"/>
  <c r="N73" i="15"/>
  <c r="M73" i="15"/>
  <c r="P71" i="15"/>
  <c r="N71" i="15"/>
  <c r="M71" i="15"/>
  <c r="P70" i="15"/>
  <c r="N70" i="15"/>
  <c r="M70" i="15"/>
  <c r="P69" i="15"/>
  <c r="N69" i="15"/>
  <c r="M69" i="15"/>
  <c r="P67" i="15"/>
  <c r="N67" i="15"/>
  <c r="M67" i="15"/>
  <c r="P66" i="15"/>
  <c r="N66" i="15"/>
  <c r="M66" i="15"/>
  <c r="P65" i="15"/>
  <c r="N65" i="15"/>
  <c r="M65" i="15"/>
  <c r="P63" i="15"/>
  <c r="N63" i="15"/>
  <c r="M63" i="15"/>
  <c r="P62" i="15"/>
  <c r="N62" i="15"/>
  <c r="M62" i="15"/>
  <c r="P61" i="15"/>
  <c r="N61" i="15"/>
  <c r="M61" i="15"/>
  <c r="O49" i="15"/>
  <c r="Q49" i="15" s="1"/>
  <c r="O48" i="15"/>
  <c r="Q48" i="15" s="1"/>
  <c r="O47" i="15"/>
  <c r="O45" i="15"/>
  <c r="Q45" i="15" s="1"/>
  <c r="O44" i="15"/>
  <c r="Q44" i="15" s="1"/>
  <c r="O43" i="15"/>
  <c r="O41" i="15"/>
  <c r="Q41" i="15" s="1"/>
  <c r="O40" i="15"/>
  <c r="Q40" i="15" s="1"/>
  <c r="O39" i="15"/>
  <c r="P38" i="15"/>
  <c r="P52" i="15" s="1"/>
  <c r="N38" i="15"/>
  <c r="N52" i="15" s="1"/>
  <c r="M38" i="15"/>
  <c r="M52" i="15" s="1"/>
  <c r="O37" i="15"/>
  <c r="Q37" i="15" s="1"/>
  <c r="O36" i="15"/>
  <c r="Q36" i="15" s="1"/>
  <c r="O35" i="15"/>
  <c r="Q35" i="15" s="1"/>
  <c r="O23" i="15"/>
  <c r="Q23" i="15" s="1"/>
  <c r="O22" i="15"/>
  <c r="Q22" i="15" s="1"/>
  <c r="O21" i="15"/>
  <c r="O24" i="15" s="1"/>
  <c r="O19" i="15"/>
  <c r="Q19" i="15" s="1"/>
  <c r="O18" i="15"/>
  <c r="Q18" i="15" s="1"/>
  <c r="O17" i="15"/>
  <c r="O15" i="15"/>
  <c r="Q15" i="15" s="1"/>
  <c r="O14" i="15"/>
  <c r="Q14" i="15" s="1"/>
  <c r="O13" i="15"/>
  <c r="P12" i="15"/>
  <c r="N12" i="15"/>
  <c r="M12" i="15"/>
  <c r="M26" i="15" s="1"/>
  <c r="O11" i="15"/>
  <c r="Q11" i="15" s="1"/>
  <c r="O10" i="15"/>
  <c r="Q10" i="15" s="1"/>
  <c r="O9" i="15"/>
  <c r="Q9" i="15" s="1"/>
  <c r="P231" i="16"/>
  <c r="N231" i="16"/>
  <c r="M231" i="16"/>
  <c r="P230" i="16"/>
  <c r="N230" i="16"/>
  <c r="M230" i="16"/>
  <c r="P229" i="16"/>
  <c r="N229" i="16"/>
  <c r="M229" i="16"/>
  <c r="P227" i="16"/>
  <c r="N227" i="16"/>
  <c r="M227" i="16"/>
  <c r="P226" i="16"/>
  <c r="N226" i="16"/>
  <c r="M226" i="16"/>
  <c r="P225" i="16"/>
  <c r="N225" i="16"/>
  <c r="M225" i="16"/>
  <c r="P223" i="16"/>
  <c r="N223" i="16"/>
  <c r="M223" i="16"/>
  <c r="P222" i="16"/>
  <c r="N222" i="16"/>
  <c r="M222" i="16"/>
  <c r="P221" i="16"/>
  <c r="N221" i="16"/>
  <c r="M221" i="16"/>
  <c r="P219" i="16"/>
  <c r="N219" i="16"/>
  <c r="M219" i="16"/>
  <c r="P218" i="16"/>
  <c r="N218" i="16"/>
  <c r="M218" i="16"/>
  <c r="P217" i="16"/>
  <c r="N217" i="16"/>
  <c r="M217" i="16"/>
  <c r="O205" i="16"/>
  <c r="Q205" i="16" s="1"/>
  <c r="O204" i="16"/>
  <c r="Q204" i="16" s="1"/>
  <c r="O203" i="16"/>
  <c r="O206" i="16" s="1"/>
  <c r="O201" i="16"/>
  <c r="Q201" i="16" s="1"/>
  <c r="O200" i="16"/>
  <c r="Q200" i="16" s="1"/>
  <c r="O199" i="16"/>
  <c r="O197" i="16"/>
  <c r="Q197" i="16" s="1"/>
  <c r="O196" i="16"/>
  <c r="Q196" i="16" s="1"/>
  <c r="O195" i="16"/>
  <c r="P194" i="16"/>
  <c r="P208" i="16" s="1"/>
  <c r="N194" i="16"/>
  <c r="N208" i="16" s="1"/>
  <c r="M194" i="16"/>
  <c r="M208" i="16" s="1"/>
  <c r="O193" i="16"/>
  <c r="Q193" i="16" s="1"/>
  <c r="O192" i="16"/>
  <c r="Q192" i="16" s="1"/>
  <c r="O191" i="16"/>
  <c r="Q191" i="16" s="1"/>
  <c r="O179" i="16"/>
  <c r="Q179" i="16" s="1"/>
  <c r="O178" i="16"/>
  <c r="Q178" i="16" s="1"/>
  <c r="O177" i="16"/>
  <c r="O180" i="16" s="1"/>
  <c r="O175" i="16"/>
  <c r="Q175" i="16" s="1"/>
  <c r="O174" i="16"/>
  <c r="Q174" i="16" s="1"/>
  <c r="O173" i="16"/>
  <c r="O171" i="16"/>
  <c r="Q171" i="16" s="1"/>
  <c r="O170" i="16"/>
  <c r="Q170" i="16" s="1"/>
  <c r="O169" i="16"/>
  <c r="P168" i="16"/>
  <c r="P182" i="16" s="1"/>
  <c r="N168" i="16"/>
  <c r="N182" i="16" s="1"/>
  <c r="M168" i="16"/>
  <c r="M182" i="16" s="1"/>
  <c r="O167" i="16"/>
  <c r="Q167" i="16" s="1"/>
  <c r="O166" i="16"/>
  <c r="Q166" i="16" s="1"/>
  <c r="O165" i="16"/>
  <c r="Q165" i="16" s="1"/>
  <c r="P153" i="16"/>
  <c r="N153" i="16"/>
  <c r="M153" i="16"/>
  <c r="P152" i="16"/>
  <c r="N152" i="16"/>
  <c r="M152" i="16"/>
  <c r="P151" i="16"/>
  <c r="P154" i="16" s="1"/>
  <c r="N151" i="16"/>
  <c r="M151" i="16"/>
  <c r="P149" i="16"/>
  <c r="N149" i="16"/>
  <c r="M149" i="16"/>
  <c r="P148" i="16"/>
  <c r="N148" i="16"/>
  <c r="M148" i="16"/>
  <c r="P147" i="16"/>
  <c r="N147" i="16"/>
  <c r="M147" i="16"/>
  <c r="P145" i="16"/>
  <c r="N145" i="16"/>
  <c r="M145" i="16"/>
  <c r="P144" i="16"/>
  <c r="N144" i="16"/>
  <c r="M144" i="16"/>
  <c r="P143" i="16"/>
  <c r="N143" i="16"/>
  <c r="M143" i="16"/>
  <c r="P141" i="16"/>
  <c r="N141" i="16"/>
  <c r="M141" i="16"/>
  <c r="P140" i="16"/>
  <c r="N140" i="16"/>
  <c r="M140" i="16"/>
  <c r="P139" i="16"/>
  <c r="N139" i="16"/>
  <c r="M139" i="16"/>
  <c r="O127" i="16"/>
  <c r="Q127" i="16" s="1"/>
  <c r="O126" i="16"/>
  <c r="Q126" i="16" s="1"/>
  <c r="O125" i="16"/>
  <c r="O123" i="16"/>
  <c r="Q123" i="16" s="1"/>
  <c r="O122" i="16"/>
  <c r="O121" i="16"/>
  <c r="O119" i="16"/>
  <c r="Q119" i="16" s="1"/>
  <c r="O118" i="16"/>
  <c r="Q118" i="16" s="1"/>
  <c r="O117" i="16"/>
  <c r="P116" i="16"/>
  <c r="P130" i="16" s="1"/>
  <c r="N116" i="16"/>
  <c r="N130" i="16" s="1"/>
  <c r="M116" i="16"/>
  <c r="M130" i="16" s="1"/>
  <c r="O115" i="16"/>
  <c r="Q115" i="16" s="1"/>
  <c r="O114" i="16"/>
  <c r="Q114" i="16" s="1"/>
  <c r="O113" i="16"/>
  <c r="Q113" i="16" s="1"/>
  <c r="O101" i="16"/>
  <c r="Q101" i="16" s="1"/>
  <c r="O100" i="16"/>
  <c r="Q100" i="16" s="1"/>
  <c r="O99" i="16"/>
  <c r="O102" i="16" s="1"/>
  <c r="O97" i="16"/>
  <c r="O96" i="16"/>
  <c r="O95" i="16"/>
  <c r="O93" i="16"/>
  <c r="Q93" i="16" s="1"/>
  <c r="O92" i="16"/>
  <c r="Q92" i="16" s="1"/>
  <c r="O91" i="16"/>
  <c r="P90" i="16"/>
  <c r="P104" i="16" s="1"/>
  <c r="N90" i="16"/>
  <c r="N104" i="16" s="1"/>
  <c r="M90" i="16"/>
  <c r="M104" i="16" s="1"/>
  <c r="O89" i="16"/>
  <c r="Q89" i="16" s="1"/>
  <c r="O88" i="16"/>
  <c r="Q88" i="16" s="1"/>
  <c r="O87" i="16"/>
  <c r="Q87" i="16" s="1"/>
  <c r="P75" i="16"/>
  <c r="N75" i="16"/>
  <c r="M75" i="16"/>
  <c r="P74" i="16"/>
  <c r="N74" i="16"/>
  <c r="M74" i="16"/>
  <c r="P73" i="16"/>
  <c r="P76" i="16" s="1"/>
  <c r="N73" i="16"/>
  <c r="M73" i="16"/>
  <c r="P71" i="16"/>
  <c r="N71" i="16"/>
  <c r="M71" i="16"/>
  <c r="P70" i="16"/>
  <c r="N70" i="16"/>
  <c r="M70" i="16"/>
  <c r="P69" i="16"/>
  <c r="N69" i="16"/>
  <c r="M69" i="16"/>
  <c r="P67" i="16"/>
  <c r="N67" i="16"/>
  <c r="M67" i="16"/>
  <c r="P66" i="16"/>
  <c r="N66" i="16"/>
  <c r="M66" i="16"/>
  <c r="P65" i="16"/>
  <c r="N65" i="16"/>
  <c r="M65" i="16"/>
  <c r="P63" i="16"/>
  <c r="N63" i="16"/>
  <c r="M63" i="16"/>
  <c r="P62" i="16"/>
  <c r="N62" i="16"/>
  <c r="M62" i="16"/>
  <c r="P61" i="16"/>
  <c r="N61" i="16"/>
  <c r="M61" i="16"/>
  <c r="O49" i="16"/>
  <c r="Q49" i="16" s="1"/>
  <c r="O48" i="16"/>
  <c r="Q48" i="16" s="1"/>
  <c r="O47" i="16"/>
  <c r="O45" i="16"/>
  <c r="Q45" i="16" s="1"/>
  <c r="O44" i="16"/>
  <c r="Q44" i="16" s="1"/>
  <c r="O43" i="16"/>
  <c r="O41" i="16"/>
  <c r="Q41" i="16" s="1"/>
  <c r="O40" i="16"/>
  <c r="O39" i="16"/>
  <c r="P38" i="16"/>
  <c r="P52" i="16" s="1"/>
  <c r="N38" i="16"/>
  <c r="N52" i="16" s="1"/>
  <c r="M38" i="16"/>
  <c r="M52" i="16" s="1"/>
  <c r="O37" i="16"/>
  <c r="Q37" i="16" s="1"/>
  <c r="O36" i="16"/>
  <c r="Q36" i="16" s="1"/>
  <c r="O35" i="16"/>
  <c r="Q35" i="16" s="1"/>
  <c r="O23" i="16"/>
  <c r="Q23" i="16" s="1"/>
  <c r="O22" i="16"/>
  <c r="Q22" i="16" s="1"/>
  <c r="O21" i="16"/>
  <c r="O24" i="16" s="1"/>
  <c r="O19" i="16"/>
  <c r="Q19" i="16" s="1"/>
  <c r="O18" i="16"/>
  <c r="Q18" i="16" s="1"/>
  <c r="O17" i="16"/>
  <c r="O15" i="16"/>
  <c r="Q15" i="16" s="1"/>
  <c r="O14" i="16"/>
  <c r="Q14" i="16" s="1"/>
  <c r="O13" i="16"/>
  <c r="P12" i="16"/>
  <c r="N12" i="16"/>
  <c r="M12" i="16"/>
  <c r="M26" i="16" s="1"/>
  <c r="O11" i="16"/>
  <c r="Q11" i="16" s="1"/>
  <c r="O10" i="16"/>
  <c r="Q10" i="16" s="1"/>
  <c r="O9" i="16"/>
  <c r="Q9" i="16" s="1"/>
  <c r="P231" i="17"/>
  <c r="N231" i="17"/>
  <c r="M231" i="17"/>
  <c r="P230" i="17"/>
  <c r="N230" i="17"/>
  <c r="M230" i="17"/>
  <c r="P229" i="17"/>
  <c r="P232" i="17" s="1"/>
  <c r="N229" i="17"/>
  <c r="M229" i="17"/>
  <c r="P227" i="17"/>
  <c r="N227" i="17"/>
  <c r="M227" i="17"/>
  <c r="P226" i="17"/>
  <c r="N226" i="17"/>
  <c r="M226" i="17"/>
  <c r="P225" i="17"/>
  <c r="N225" i="17"/>
  <c r="M225" i="17"/>
  <c r="P223" i="17"/>
  <c r="N223" i="17"/>
  <c r="M223" i="17"/>
  <c r="P222" i="17"/>
  <c r="N222" i="17"/>
  <c r="M222" i="17"/>
  <c r="P221" i="17"/>
  <c r="N221" i="17"/>
  <c r="M221" i="17"/>
  <c r="P219" i="17"/>
  <c r="N219" i="17"/>
  <c r="M219" i="17"/>
  <c r="P218" i="17"/>
  <c r="N218" i="17"/>
  <c r="M218" i="17"/>
  <c r="P217" i="17"/>
  <c r="N217" i="17"/>
  <c r="M217" i="17"/>
  <c r="O205" i="17"/>
  <c r="Q205" i="17" s="1"/>
  <c r="O204" i="17"/>
  <c r="Q204" i="17" s="1"/>
  <c r="O203" i="17"/>
  <c r="O206" i="17" s="1"/>
  <c r="O201" i="17"/>
  <c r="Q201" i="17" s="1"/>
  <c r="O200" i="17"/>
  <c r="Q200" i="17" s="1"/>
  <c r="O199" i="17"/>
  <c r="O197" i="17"/>
  <c r="Q197" i="17" s="1"/>
  <c r="O196" i="17"/>
  <c r="Q196" i="17" s="1"/>
  <c r="O195" i="17"/>
  <c r="P194" i="17"/>
  <c r="P208" i="17" s="1"/>
  <c r="N194" i="17"/>
  <c r="N208" i="17" s="1"/>
  <c r="M194" i="17"/>
  <c r="M208" i="17" s="1"/>
  <c r="O193" i="17"/>
  <c r="Q193" i="17" s="1"/>
  <c r="O192" i="17"/>
  <c r="Q192" i="17" s="1"/>
  <c r="O191" i="17"/>
  <c r="O179" i="17"/>
  <c r="Q179" i="17" s="1"/>
  <c r="O178" i="17"/>
  <c r="Q178" i="17" s="1"/>
  <c r="O177" i="17"/>
  <c r="O180" i="17" s="1"/>
  <c r="O175" i="17"/>
  <c r="Q175" i="17" s="1"/>
  <c r="O174" i="17"/>
  <c r="Q174" i="17" s="1"/>
  <c r="O173" i="17"/>
  <c r="O171" i="17"/>
  <c r="Q171" i="17" s="1"/>
  <c r="O170" i="17"/>
  <c r="Q170" i="17" s="1"/>
  <c r="O169" i="17"/>
  <c r="O172" i="17" s="1"/>
  <c r="P168" i="17"/>
  <c r="P182" i="17" s="1"/>
  <c r="N168" i="17"/>
  <c r="N182" i="17" s="1"/>
  <c r="M168" i="17"/>
  <c r="M182" i="17" s="1"/>
  <c r="O167" i="17"/>
  <c r="Q167" i="17" s="1"/>
  <c r="O166" i="17"/>
  <c r="Q166" i="17" s="1"/>
  <c r="O165" i="17"/>
  <c r="Q165" i="17" s="1"/>
  <c r="P153" i="17"/>
  <c r="N153" i="17"/>
  <c r="M153" i="17"/>
  <c r="P152" i="17"/>
  <c r="N152" i="17"/>
  <c r="M152" i="17"/>
  <c r="P151" i="17"/>
  <c r="P154" i="17" s="1"/>
  <c r="N151" i="17"/>
  <c r="M151" i="17"/>
  <c r="P149" i="17"/>
  <c r="N149" i="17"/>
  <c r="M149" i="17"/>
  <c r="P148" i="17"/>
  <c r="N148" i="17"/>
  <c r="M148" i="17"/>
  <c r="P147" i="17"/>
  <c r="N147" i="17"/>
  <c r="M147" i="17"/>
  <c r="P145" i="17"/>
  <c r="N145" i="17"/>
  <c r="M145" i="17"/>
  <c r="P144" i="17"/>
  <c r="N144" i="17"/>
  <c r="M144" i="17"/>
  <c r="P143" i="17"/>
  <c r="N143" i="17"/>
  <c r="M143" i="17"/>
  <c r="P141" i="17"/>
  <c r="N141" i="17"/>
  <c r="M141" i="17"/>
  <c r="P140" i="17"/>
  <c r="N140" i="17"/>
  <c r="M140" i="17"/>
  <c r="P139" i="17"/>
  <c r="N139" i="17"/>
  <c r="M139" i="17"/>
  <c r="O127" i="17"/>
  <c r="Q127" i="17" s="1"/>
  <c r="O126" i="17"/>
  <c r="Q126" i="17" s="1"/>
  <c r="O125" i="17"/>
  <c r="O128" i="17" s="1"/>
  <c r="O123" i="17"/>
  <c r="Q123" i="17" s="1"/>
  <c r="O122" i="17"/>
  <c r="O121" i="17"/>
  <c r="O119" i="17"/>
  <c r="Q119" i="17" s="1"/>
  <c r="O118" i="17"/>
  <c r="Q118" i="17" s="1"/>
  <c r="O117" i="17"/>
  <c r="P116" i="17"/>
  <c r="P130" i="17" s="1"/>
  <c r="N116" i="17"/>
  <c r="N130" i="17" s="1"/>
  <c r="M116" i="17"/>
  <c r="M130" i="17" s="1"/>
  <c r="O115" i="17"/>
  <c r="Q115" i="17" s="1"/>
  <c r="O114" i="17"/>
  <c r="Q114" i="17" s="1"/>
  <c r="O113" i="17"/>
  <c r="Q113" i="17" s="1"/>
  <c r="O101" i="17"/>
  <c r="Q101" i="17" s="1"/>
  <c r="O100" i="17"/>
  <c r="Q100" i="17" s="1"/>
  <c r="O99" i="17"/>
  <c r="O102" i="17" s="1"/>
  <c r="O97" i="17"/>
  <c r="O96" i="17"/>
  <c r="O95" i="17"/>
  <c r="O93" i="17"/>
  <c r="Q93" i="17" s="1"/>
  <c r="O92" i="17"/>
  <c r="Q92" i="17" s="1"/>
  <c r="O91" i="17"/>
  <c r="P90" i="17"/>
  <c r="P104" i="17" s="1"/>
  <c r="N90" i="17"/>
  <c r="N104" i="17" s="1"/>
  <c r="M90" i="17"/>
  <c r="M104" i="17" s="1"/>
  <c r="O89" i="17"/>
  <c r="O88" i="17"/>
  <c r="O87" i="17"/>
  <c r="P75" i="17"/>
  <c r="N75" i="17"/>
  <c r="M75" i="17"/>
  <c r="P74" i="17"/>
  <c r="N74" i="17"/>
  <c r="M74" i="17"/>
  <c r="P73" i="17"/>
  <c r="P76" i="17" s="1"/>
  <c r="N73" i="17"/>
  <c r="M73" i="17"/>
  <c r="P71" i="17"/>
  <c r="N71" i="17"/>
  <c r="M71" i="17"/>
  <c r="P70" i="17"/>
  <c r="N70" i="17"/>
  <c r="M70" i="17"/>
  <c r="P69" i="17"/>
  <c r="N69" i="17"/>
  <c r="M69" i="17"/>
  <c r="P67" i="17"/>
  <c r="N67" i="17"/>
  <c r="M67" i="17"/>
  <c r="P66" i="17"/>
  <c r="N66" i="17"/>
  <c r="M66" i="17"/>
  <c r="P65" i="17"/>
  <c r="N65" i="17"/>
  <c r="M65" i="17"/>
  <c r="P63" i="17"/>
  <c r="N63" i="17"/>
  <c r="M63" i="17"/>
  <c r="P62" i="17"/>
  <c r="N62" i="17"/>
  <c r="M62" i="17"/>
  <c r="P61" i="17"/>
  <c r="N61" i="17"/>
  <c r="M61" i="17"/>
  <c r="O49" i="17"/>
  <c r="Q49" i="17" s="1"/>
  <c r="O48" i="17"/>
  <c r="Q48" i="17" s="1"/>
  <c r="O47" i="17"/>
  <c r="O50" i="17" s="1"/>
  <c r="O45" i="17"/>
  <c r="Q45" i="17" s="1"/>
  <c r="O44" i="17"/>
  <c r="Q44" i="17" s="1"/>
  <c r="O43" i="17"/>
  <c r="O41" i="17"/>
  <c r="Q41" i="17" s="1"/>
  <c r="O40" i="17"/>
  <c r="Q40" i="17" s="1"/>
  <c r="O39" i="17"/>
  <c r="P38" i="17"/>
  <c r="P52" i="17" s="1"/>
  <c r="N38" i="17"/>
  <c r="N52" i="17" s="1"/>
  <c r="M38" i="17"/>
  <c r="M52" i="17" s="1"/>
  <c r="O37" i="17"/>
  <c r="Q37" i="17" s="1"/>
  <c r="O36" i="17"/>
  <c r="Q36" i="17" s="1"/>
  <c r="O35" i="17"/>
  <c r="O23" i="17"/>
  <c r="Q23" i="17" s="1"/>
  <c r="O22" i="17"/>
  <c r="Q22" i="17" s="1"/>
  <c r="O21" i="17"/>
  <c r="O24" i="17" s="1"/>
  <c r="O19" i="17"/>
  <c r="Q19" i="17" s="1"/>
  <c r="O18" i="17"/>
  <c r="Q18" i="17" s="1"/>
  <c r="O17" i="17"/>
  <c r="O15" i="17"/>
  <c r="Q15" i="17" s="1"/>
  <c r="O14" i="17"/>
  <c r="Q14" i="17" s="1"/>
  <c r="O13" i="17"/>
  <c r="P12" i="17"/>
  <c r="N12" i="17"/>
  <c r="M12" i="17"/>
  <c r="M26" i="17" s="1"/>
  <c r="O11" i="17"/>
  <c r="Q11" i="17" s="1"/>
  <c r="O10" i="17"/>
  <c r="Q10" i="17" s="1"/>
  <c r="O9" i="17"/>
  <c r="Q9" i="17" s="1"/>
  <c r="P231" i="1"/>
  <c r="N231" i="1"/>
  <c r="M231" i="1"/>
  <c r="P230" i="1"/>
  <c r="N230" i="1"/>
  <c r="M230" i="1"/>
  <c r="P229" i="1"/>
  <c r="P232" i="1" s="1"/>
  <c r="N229" i="1"/>
  <c r="M229" i="1"/>
  <c r="P227" i="1"/>
  <c r="N227" i="1"/>
  <c r="M227" i="1"/>
  <c r="P226" i="1"/>
  <c r="N226" i="1"/>
  <c r="M226" i="1"/>
  <c r="P225" i="1"/>
  <c r="N225" i="1"/>
  <c r="M225" i="1"/>
  <c r="P223" i="1"/>
  <c r="N223" i="1"/>
  <c r="M223" i="1"/>
  <c r="P222" i="1"/>
  <c r="N222" i="1"/>
  <c r="M222" i="1"/>
  <c r="P221" i="1"/>
  <c r="N221" i="1"/>
  <c r="M221" i="1"/>
  <c r="P219" i="1"/>
  <c r="N219" i="1"/>
  <c r="M219" i="1"/>
  <c r="P218" i="1"/>
  <c r="N218" i="1"/>
  <c r="M218" i="1"/>
  <c r="P217" i="1"/>
  <c r="N217" i="1"/>
  <c r="M217" i="1"/>
  <c r="O205" i="1"/>
  <c r="Q205" i="1" s="1"/>
  <c r="O204" i="1"/>
  <c r="Q204" i="1" s="1"/>
  <c r="O203" i="1"/>
  <c r="O206" i="1" s="1"/>
  <c r="O201" i="1"/>
  <c r="Q201" i="1" s="1"/>
  <c r="O200" i="1"/>
  <c r="Q200" i="1" s="1"/>
  <c r="O199" i="1"/>
  <c r="O197" i="1"/>
  <c r="Q197" i="1" s="1"/>
  <c r="O196" i="1"/>
  <c r="Q196" i="1" s="1"/>
  <c r="O195" i="1"/>
  <c r="P194" i="1"/>
  <c r="P208" i="1" s="1"/>
  <c r="N194" i="1"/>
  <c r="N208" i="1" s="1"/>
  <c r="M194" i="1"/>
  <c r="M208" i="1" s="1"/>
  <c r="O193" i="1"/>
  <c r="Q193" i="1" s="1"/>
  <c r="O192" i="1"/>
  <c r="Q192" i="1" s="1"/>
  <c r="O191" i="1"/>
  <c r="O179" i="1"/>
  <c r="Q179" i="1" s="1"/>
  <c r="O178" i="1"/>
  <c r="Q178" i="1" s="1"/>
  <c r="O177" i="1"/>
  <c r="O180" i="1" s="1"/>
  <c r="O175" i="1"/>
  <c r="Q175" i="1" s="1"/>
  <c r="O174" i="1"/>
  <c r="Q174" i="1" s="1"/>
  <c r="O173" i="1"/>
  <c r="O171" i="1"/>
  <c r="Q171" i="1" s="1"/>
  <c r="O170" i="1"/>
  <c r="Q170" i="1" s="1"/>
  <c r="O169" i="1"/>
  <c r="P168" i="1"/>
  <c r="P182" i="1" s="1"/>
  <c r="N168" i="1"/>
  <c r="N182" i="1" s="1"/>
  <c r="M168" i="1"/>
  <c r="M182" i="1" s="1"/>
  <c r="O167" i="1"/>
  <c r="Q167" i="1" s="1"/>
  <c r="O166" i="1"/>
  <c r="Q166" i="1" s="1"/>
  <c r="O165" i="1"/>
  <c r="Q165" i="1" s="1"/>
  <c r="P153" i="1"/>
  <c r="N153" i="1"/>
  <c r="M153" i="1"/>
  <c r="P152" i="1"/>
  <c r="N152" i="1"/>
  <c r="M152" i="1"/>
  <c r="P151" i="1"/>
  <c r="P154" i="1" s="1"/>
  <c r="N151" i="1"/>
  <c r="M151" i="1"/>
  <c r="P149" i="1"/>
  <c r="N149" i="1"/>
  <c r="M149" i="1"/>
  <c r="P148" i="1"/>
  <c r="N148" i="1"/>
  <c r="M148" i="1"/>
  <c r="P147" i="1"/>
  <c r="N147" i="1"/>
  <c r="M147" i="1"/>
  <c r="P145" i="1"/>
  <c r="N145" i="1"/>
  <c r="M145" i="1"/>
  <c r="P144" i="1"/>
  <c r="N144" i="1"/>
  <c r="M144" i="1"/>
  <c r="P143" i="1"/>
  <c r="N143" i="1"/>
  <c r="M143" i="1"/>
  <c r="P141" i="1"/>
  <c r="N141" i="1"/>
  <c r="M141" i="1"/>
  <c r="P140" i="1"/>
  <c r="N140" i="1"/>
  <c r="M140" i="1"/>
  <c r="P139" i="1"/>
  <c r="N139" i="1"/>
  <c r="M139" i="1"/>
  <c r="O127" i="1"/>
  <c r="Q127" i="1" s="1"/>
  <c r="O126" i="1"/>
  <c r="Q126" i="1" s="1"/>
  <c r="O125" i="1"/>
  <c r="O128" i="1" s="1"/>
  <c r="O123" i="1"/>
  <c r="Q123" i="1" s="1"/>
  <c r="O122" i="1"/>
  <c r="O121" i="1"/>
  <c r="O119" i="1"/>
  <c r="Q119" i="1" s="1"/>
  <c r="O118" i="1"/>
  <c r="Q118" i="1" s="1"/>
  <c r="O117" i="1"/>
  <c r="P116" i="1"/>
  <c r="P130" i="1" s="1"/>
  <c r="N116" i="1"/>
  <c r="N130" i="1" s="1"/>
  <c r="M116" i="1"/>
  <c r="M130" i="1" s="1"/>
  <c r="O115" i="1"/>
  <c r="Q115" i="1" s="1"/>
  <c r="O114" i="1"/>
  <c r="Q114" i="1" s="1"/>
  <c r="O113" i="1"/>
  <c r="Q113" i="1" s="1"/>
  <c r="O101" i="1"/>
  <c r="Q101" i="1" s="1"/>
  <c r="O100" i="1"/>
  <c r="Q100" i="1" s="1"/>
  <c r="O99" i="1"/>
  <c r="O102" i="1" s="1"/>
  <c r="O97" i="1"/>
  <c r="O96" i="1"/>
  <c r="O95" i="1"/>
  <c r="O93" i="1"/>
  <c r="Q93" i="1" s="1"/>
  <c r="O92" i="1"/>
  <c r="Q92" i="1" s="1"/>
  <c r="O91" i="1"/>
  <c r="P90" i="1"/>
  <c r="P104" i="1" s="1"/>
  <c r="N90" i="1"/>
  <c r="N104" i="1" s="1"/>
  <c r="M90" i="1"/>
  <c r="M104" i="1" s="1"/>
  <c r="O89" i="1"/>
  <c r="Q89" i="1" s="1"/>
  <c r="O88" i="1"/>
  <c r="Q88" i="1" s="1"/>
  <c r="O87" i="1"/>
  <c r="P75" i="1"/>
  <c r="N75" i="1"/>
  <c r="M75" i="1"/>
  <c r="P74" i="1"/>
  <c r="N74" i="1"/>
  <c r="M74" i="1"/>
  <c r="P73" i="1"/>
  <c r="P76" i="1" s="1"/>
  <c r="N73" i="1"/>
  <c r="M73" i="1"/>
  <c r="P71" i="1"/>
  <c r="N71" i="1"/>
  <c r="M71" i="1"/>
  <c r="P70" i="1"/>
  <c r="N70" i="1"/>
  <c r="M70" i="1"/>
  <c r="P69" i="1"/>
  <c r="N69" i="1"/>
  <c r="M69" i="1"/>
  <c r="P67" i="1"/>
  <c r="N67" i="1"/>
  <c r="M67" i="1"/>
  <c r="P66" i="1"/>
  <c r="N66" i="1"/>
  <c r="M66" i="1"/>
  <c r="P65" i="1"/>
  <c r="N65" i="1"/>
  <c r="M65" i="1"/>
  <c r="P63" i="1"/>
  <c r="N63" i="1"/>
  <c r="M63" i="1"/>
  <c r="P62" i="1"/>
  <c r="N62" i="1"/>
  <c r="M62" i="1"/>
  <c r="P61" i="1"/>
  <c r="N61" i="1"/>
  <c r="M61" i="1"/>
  <c r="O49" i="1"/>
  <c r="Q49" i="1" s="1"/>
  <c r="O48" i="1"/>
  <c r="Q48" i="1" s="1"/>
  <c r="O47" i="1"/>
  <c r="O50" i="1" s="1"/>
  <c r="O45" i="1"/>
  <c r="Q45" i="1" s="1"/>
  <c r="O44" i="1"/>
  <c r="Q44" i="1" s="1"/>
  <c r="O43" i="1"/>
  <c r="O41" i="1"/>
  <c r="Q41" i="1" s="1"/>
  <c r="O40" i="1"/>
  <c r="Q40" i="1" s="1"/>
  <c r="O39" i="1"/>
  <c r="P38" i="1"/>
  <c r="P52" i="1" s="1"/>
  <c r="N38" i="1"/>
  <c r="N52" i="1" s="1"/>
  <c r="M38" i="1"/>
  <c r="M52" i="1" s="1"/>
  <c r="O37" i="1"/>
  <c r="Q37" i="1" s="1"/>
  <c r="O36" i="1"/>
  <c r="Q36" i="1" s="1"/>
  <c r="O35" i="1"/>
  <c r="Q35" i="1" s="1"/>
  <c r="O23" i="1"/>
  <c r="Q23" i="1" s="1"/>
  <c r="O22" i="1"/>
  <c r="Q22" i="1" s="1"/>
  <c r="O21" i="1"/>
  <c r="O24" i="1" s="1"/>
  <c r="O19" i="1"/>
  <c r="Q19" i="1" s="1"/>
  <c r="O18" i="1"/>
  <c r="Q18" i="1" s="1"/>
  <c r="O17" i="1"/>
  <c r="O15" i="1"/>
  <c r="Q15" i="1" s="1"/>
  <c r="O14" i="1"/>
  <c r="Q14" i="1" s="1"/>
  <c r="O13" i="1"/>
  <c r="P12" i="1"/>
  <c r="N12" i="1"/>
  <c r="M12" i="1"/>
  <c r="M26" i="1" s="1"/>
  <c r="O11" i="1"/>
  <c r="Q11" i="1" s="1"/>
  <c r="O10" i="1"/>
  <c r="Q10" i="1" s="1"/>
  <c r="O9" i="1"/>
  <c r="D75" i="13"/>
  <c r="C75" i="13"/>
  <c r="D74" i="13"/>
  <c r="C74" i="13"/>
  <c r="D73" i="13"/>
  <c r="D76" i="13" s="1"/>
  <c r="C73" i="13"/>
  <c r="C76" i="13" s="1"/>
  <c r="D71" i="13"/>
  <c r="C71" i="13"/>
  <c r="D70" i="13"/>
  <c r="C70" i="13"/>
  <c r="D69" i="13"/>
  <c r="C69" i="13"/>
  <c r="C72" i="13" s="1"/>
  <c r="D67" i="13"/>
  <c r="C67" i="13"/>
  <c r="D66" i="13"/>
  <c r="C66" i="13"/>
  <c r="D65" i="13"/>
  <c r="C65" i="13"/>
  <c r="D63" i="13"/>
  <c r="C63" i="13"/>
  <c r="D62" i="13"/>
  <c r="C62" i="13"/>
  <c r="D61" i="13"/>
  <c r="C61" i="13"/>
  <c r="E49" i="13"/>
  <c r="E48" i="13"/>
  <c r="E47" i="13"/>
  <c r="E45" i="13"/>
  <c r="E44" i="13"/>
  <c r="E43" i="13"/>
  <c r="E41" i="13"/>
  <c r="E40" i="13"/>
  <c r="E39" i="13"/>
  <c r="D38" i="13"/>
  <c r="D52" i="13" s="1"/>
  <c r="C38" i="13"/>
  <c r="C52" i="13" s="1"/>
  <c r="E37" i="13"/>
  <c r="E36" i="13"/>
  <c r="E35" i="13"/>
  <c r="E23" i="13"/>
  <c r="E22" i="13"/>
  <c r="E21" i="13"/>
  <c r="E19" i="13"/>
  <c r="E18" i="13"/>
  <c r="E17" i="13"/>
  <c r="E15" i="13"/>
  <c r="E14" i="13"/>
  <c r="E13" i="13"/>
  <c r="D12" i="13"/>
  <c r="D26" i="13" s="1"/>
  <c r="C12" i="13"/>
  <c r="C26" i="13" s="1"/>
  <c r="E11" i="13"/>
  <c r="E10" i="13"/>
  <c r="E9" i="13"/>
  <c r="D75" i="14"/>
  <c r="C75" i="14"/>
  <c r="D74" i="14"/>
  <c r="C74" i="14"/>
  <c r="D73" i="14"/>
  <c r="C73" i="14"/>
  <c r="D71" i="14"/>
  <c r="C71" i="14"/>
  <c r="D70" i="14"/>
  <c r="C70" i="14"/>
  <c r="D69" i="14"/>
  <c r="C69" i="14"/>
  <c r="D67" i="14"/>
  <c r="C67" i="14"/>
  <c r="D66" i="14"/>
  <c r="C66" i="14"/>
  <c r="D65" i="14"/>
  <c r="C65" i="14"/>
  <c r="D63" i="14"/>
  <c r="C63" i="14"/>
  <c r="D62" i="14"/>
  <c r="C62" i="14"/>
  <c r="D61" i="14"/>
  <c r="C61" i="14"/>
  <c r="E49" i="14"/>
  <c r="E48" i="14"/>
  <c r="E47" i="14"/>
  <c r="E45" i="14"/>
  <c r="E44" i="14"/>
  <c r="E43" i="14"/>
  <c r="E41" i="14"/>
  <c r="E40" i="14"/>
  <c r="E39" i="14"/>
  <c r="D38" i="14"/>
  <c r="D52" i="14" s="1"/>
  <c r="C38" i="14"/>
  <c r="C52" i="14" s="1"/>
  <c r="E37" i="14"/>
  <c r="E36" i="14"/>
  <c r="E35" i="14"/>
  <c r="E23" i="14"/>
  <c r="E22" i="14"/>
  <c r="E21" i="14"/>
  <c r="E19" i="14"/>
  <c r="E18" i="14"/>
  <c r="E17" i="14"/>
  <c r="E15" i="14"/>
  <c r="E14" i="14"/>
  <c r="E13" i="14"/>
  <c r="D12" i="14"/>
  <c r="D26" i="14" s="1"/>
  <c r="C12" i="14"/>
  <c r="C26" i="14" s="1"/>
  <c r="E11" i="14"/>
  <c r="E10" i="14"/>
  <c r="E9" i="14"/>
  <c r="D75" i="15"/>
  <c r="C75" i="15"/>
  <c r="D74" i="15"/>
  <c r="C74" i="15"/>
  <c r="D73" i="15"/>
  <c r="C73" i="15"/>
  <c r="D71" i="15"/>
  <c r="C71" i="15"/>
  <c r="D70" i="15"/>
  <c r="C70" i="15"/>
  <c r="D69" i="15"/>
  <c r="C69" i="15"/>
  <c r="D67" i="15"/>
  <c r="C67" i="15"/>
  <c r="D66" i="15"/>
  <c r="C66" i="15"/>
  <c r="D65" i="15"/>
  <c r="C65" i="15"/>
  <c r="D63" i="15"/>
  <c r="C63" i="15"/>
  <c r="D62" i="15"/>
  <c r="C62" i="15"/>
  <c r="D61" i="15"/>
  <c r="C61" i="15"/>
  <c r="E49" i="15"/>
  <c r="E48" i="15"/>
  <c r="E47" i="15"/>
  <c r="E50" i="15" s="1"/>
  <c r="E45" i="15"/>
  <c r="E44" i="15"/>
  <c r="E43" i="15"/>
  <c r="E41" i="15"/>
  <c r="E40" i="15"/>
  <c r="E39" i="15"/>
  <c r="D38" i="15"/>
  <c r="D52" i="15" s="1"/>
  <c r="C38" i="15"/>
  <c r="C52" i="15" s="1"/>
  <c r="E37" i="15"/>
  <c r="E36" i="15"/>
  <c r="E35" i="15"/>
  <c r="E23" i="15"/>
  <c r="E22" i="15"/>
  <c r="E21" i="15"/>
  <c r="E19" i="15"/>
  <c r="E18" i="15"/>
  <c r="E17" i="15"/>
  <c r="E15" i="15"/>
  <c r="E14" i="15"/>
  <c r="E13" i="15"/>
  <c r="D12" i="15"/>
  <c r="D26" i="15" s="1"/>
  <c r="C12" i="15"/>
  <c r="C26" i="15" s="1"/>
  <c r="E11" i="15"/>
  <c r="E10" i="15"/>
  <c r="E9" i="15"/>
  <c r="D75" i="16"/>
  <c r="C75" i="16"/>
  <c r="D74" i="16"/>
  <c r="C74" i="16"/>
  <c r="D73" i="16"/>
  <c r="D76" i="16" s="1"/>
  <c r="C73" i="16"/>
  <c r="C76" i="16" s="1"/>
  <c r="D71" i="16"/>
  <c r="C71" i="16"/>
  <c r="D70" i="16"/>
  <c r="C70" i="16"/>
  <c r="D69" i="16"/>
  <c r="C69" i="16"/>
  <c r="D67" i="16"/>
  <c r="C67" i="16"/>
  <c r="D66" i="16"/>
  <c r="C66" i="16"/>
  <c r="D65" i="16"/>
  <c r="C65" i="16"/>
  <c r="D63" i="16"/>
  <c r="C63" i="16"/>
  <c r="D62" i="16"/>
  <c r="C62" i="16"/>
  <c r="D61" i="16"/>
  <c r="C61" i="16"/>
  <c r="E49" i="16"/>
  <c r="E48" i="16"/>
  <c r="E47" i="16"/>
  <c r="E45" i="16"/>
  <c r="E44" i="16"/>
  <c r="E43" i="16"/>
  <c r="E41" i="16"/>
  <c r="E40" i="16"/>
  <c r="E39" i="16"/>
  <c r="D38" i="16"/>
  <c r="D52" i="16" s="1"/>
  <c r="C38" i="16"/>
  <c r="C52" i="16" s="1"/>
  <c r="E37" i="16"/>
  <c r="E36" i="16"/>
  <c r="E35" i="16"/>
  <c r="E23" i="16"/>
  <c r="E22" i="16"/>
  <c r="E21" i="16"/>
  <c r="E19" i="16"/>
  <c r="E18" i="16"/>
  <c r="E17" i="16"/>
  <c r="E15" i="16"/>
  <c r="E14" i="16"/>
  <c r="E13" i="16"/>
  <c r="D12" i="16"/>
  <c r="D26" i="16" s="1"/>
  <c r="C12" i="16"/>
  <c r="C26" i="16" s="1"/>
  <c r="E11" i="16"/>
  <c r="E10" i="16"/>
  <c r="E9" i="16"/>
  <c r="D75" i="17"/>
  <c r="C75" i="17"/>
  <c r="D74" i="17"/>
  <c r="C74" i="17"/>
  <c r="D73" i="17"/>
  <c r="C73" i="17"/>
  <c r="D71" i="17"/>
  <c r="C71" i="17"/>
  <c r="D70" i="17"/>
  <c r="C70" i="17"/>
  <c r="D69" i="17"/>
  <c r="C69" i="17"/>
  <c r="D67" i="17"/>
  <c r="C67" i="17"/>
  <c r="D66" i="17"/>
  <c r="C66" i="17"/>
  <c r="D65" i="17"/>
  <c r="C65" i="17"/>
  <c r="D63" i="17"/>
  <c r="C63" i="17"/>
  <c r="D62" i="17"/>
  <c r="C62" i="17"/>
  <c r="D61" i="17"/>
  <c r="C61" i="17"/>
  <c r="E49" i="17"/>
  <c r="E48" i="17"/>
  <c r="E47" i="17"/>
  <c r="E45" i="17"/>
  <c r="E44" i="17"/>
  <c r="E43" i="17"/>
  <c r="E41" i="17"/>
  <c r="E40" i="17"/>
  <c r="E39" i="17"/>
  <c r="D38" i="17"/>
  <c r="D52" i="17" s="1"/>
  <c r="C38" i="17"/>
  <c r="C52" i="17" s="1"/>
  <c r="E37" i="17"/>
  <c r="E36" i="17"/>
  <c r="E35" i="17"/>
  <c r="E23" i="17"/>
  <c r="E22" i="17"/>
  <c r="E21" i="17"/>
  <c r="E19" i="17"/>
  <c r="E18" i="17"/>
  <c r="E17" i="17"/>
  <c r="E15" i="17"/>
  <c r="E14" i="17"/>
  <c r="E13" i="17"/>
  <c r="D12" i="17"/>
  <c r="D26" i="17" s="1"/>
  <c r="C12" i="17"/>
  <c r="C26" i="17" s="1"/>
  <c r="E11" i="17"/>
  <c r="E10" i="17"/>
  <c r="E9" i="17"/>
  <c r="D75" i="1"/>
  <c r="C75" i="1"/>
  <c r="D74" i="1"/>
  <c r="C74" i="1"/>
  <c r="D73" i="1"/>
  <c r="C73" i="1"/>
  <c r="D71" i="1"/>
  <c r="C71" i="1"/>
  <c r="D70" i="1"/>
  <c r="C70" i="1"/>
  <c r="D69" i="1"/>
  <c r="C69" i="1"/>
  <c r="D67" i="1"/>
  <c r="C67" i="1"/>
  <c r="D66" i="1"/>
  <c r="C66" i="1"/>
  <c r="D65" i="1"/>
  <c r="C65" i="1"/>
  <c r="D63" i="1"/>
  <c r="C63" i="1"/>
  <c r="D62" i="1"/>
  <c r="C62" i="1"/>
  <c r="D61" i="1"/>
  <c r="C61" i="1"/>
  <c r="E49" i="1"/>
  <c r="E48" i="1"/>
  <c r="E47" i="1"/>
  <c r="E50" i="1" s="1"/>
  <c r="E45" i="1"/>
  <c r="E44" i="1"/>
  <c r="E43" i="1"/>
  <c r="E41" i="1"/>
  <c r="E40" i="1"/>
  <c r="E39" i="1"/>
  <c r="D38" i="1"/>
  <c r="D52" i="1" s="1"/>
  <c r="C38" i="1"/>
  <c r="C52" i="1" s="1"/>
  <c r="E37" i="1"/>
  <c r="E36" i="1"/>
  <c r="E35" i="1"/>
  <c r="E23" i="1"/>
  <c r="E22" i="1"/>
  <c r="E21" i="1"/>
  <c r="E19" i="1"/>
  <c r="E18" i="1"/>
  <c r="E17" i="1"/>
  <c r="E15" i="1"/>
  <c r="E14" i="1"/>
  <c r="E13" i="1"/>
  <c r="D12" i="1"/>
  <c r="D26" i="1" s="1"/>
  <c r="C12" i="1"/>
  <c r="C26" i="1" s="1"/>
  <c r="E11" i="1"/>
  <c r="E10" i="1"/>
  <c r="E9" i="1"/>
  <c r="C76" i="17" l="1"/>
  <c r="C76" i="14"/>
  <c r="O181" i="17"/>
  <c r="D76" i="17"/>
  <c r="E50" i="16"/>
  <c r="D76" i="14"/>
  <c r="E50" i="13"/>
  <c r="E52" i="13" s="1"/>
  <c r="M76" i="1"/>
  <c r="M154" i="1"/>
  <c r="M232" i="1"/>
  <c r="M76" i="17"/>
  <c r="M78" i="17" s="1"/>
  <c r="M154" i="17"/>
  <c r="M232" i="17"/>
  <c r="O50" i="16"/>
  <c r="M76" i="16"/>
  <c r="O128" i="16"/>
  <c r="M154" i="16"/>
  <c r="M232" i="16"/>
  <c r="O50" i="15"/>
  <c r="M76" i="15"/>
  <c r="M78" i="15" s="1"/>
  <c r="M154" i="15"/>
  <c r="M232" i="15"/>
  <c r="M76" i="14"/>
  <c r="O130" i="14"/>
  <c r="M154" i="14"/>
  <c r="M232" i="14"/>
  <c r="M76" i="13"/>
  <c r="M154" i="13"/>
  <c r="M232" i="13"/>
  <c r="C76" i="1"/>
  <c r="C76" i="15"/>
  <c r="N76" i="1"/>
  <c r="N154" i="1"/>
  <c r="N232" i="1"/>
  <c r="N76" i="17"/>
  <c r="N154" i="17"/>
  <c r="N232" i="17"/>
  <c r="N76" i="16"/>
  <c r="N154" i="16"/>
  <c r="N232" i="16"/>
  <c r="N76" i="15"/>
  <c r="N154" i="15"/>
  <c r="N232" i="15"/>
  <c r="N76" i="14"/>
  <c r="N154" i="14"/>
  <c r="N232" i="14"/>
  <c r="N76" i="13"/>
  <c r="N154" i="13"/>
  <c r="N232" i="13"/>
  <c r="O182" i="15"/>
  <c r="D76" i="1"/>
  <c r="E50" i="17"/>
  <c r="D76" i="15"/>
  <c r="E50" i="14"/>
  <c r="P232" i="16"/>
  <c r="P78" i="13"/>
  <c r="P154" i="13"/>
  <c r="P232" i="13"/>
  <c r="O172" i="15"/>
  <c r="O24" i="13"/>
  <c r="O172" i="13"/>
  <c r="O181" i="13" s="1"/>
  <c r="D72" i="14"/>
  <c r="N26" i="17"/>
  <c r="N26" i="15"/>
  <c r="N26" i="13"/>
  <c r="P26" i="17"/>
  <c r="P26" i="15"/>
  <c r="P26" i="13"/>
  <c r="N26" i="1"/>
  <c r="N26" i="16"/>
  <c r="N26" i="14"/>
  <c r="E24" i="1"/>
  <c r="E24" i="17"/>
  <c r="E24" i="16"/>
  <c r="E24" i="15"/>
  <c r="E24" i="14"/>
  <c r="E24" i="13"/>
  <c r="P26" i="1"/>
  <c r="P26" i="16"/>
  <c r="P26" i="14"/>
  <c r="E46" i="17"/>
  <c r="Q47" i="17"/>
  <c r="Q50" i="17" s="1"/>
  <c r="Q47" i="16"/>
  <c r="Q50" i="16" s="1"/>
  <c r="Q21" i="15"/>
  <c r="Q24" i="15" s="1"/>
  <c r="Q47" i="13"/>
  <c r="Q50" i="13" s="1"/>
  <c r="Q21" i="1"/>
  <c r="Q24" i="1" s="1"/>
  <c r="Q21" i="17"/>
  <c r="Q24" i="17" s="1"/>
  <c r="Q21" i="16"/>
  <c r="Q24" i="16" s="1"/>
  <c r="Q21" i="14"/>
  <c r="Q24" i="14" s="1"/>
  <c r="Q203" i="17"/>
  <c r="Q203" i="16"/>
  <c r="Q203" i="14"/>
  <c r="Q203" i="13"/>
  <c r="Q203" i="15"/>
  <c r="Q177" i="16"/>
  <c r="Q180" i="16" s="1"/>
  <c r="Q125" i="17"/>
  <c r="Q128" i="17" s="1"/>
  <c r="Q125" i="16"/>
  <c r="Q128" i="16" s="1"/>
  <c r="Q125" i="14"/>
  <c r="Q128" i="14" s="1"/>
  <c r="Q125" i="15"/>
  <c r="Q128" i="15" s="1"/>
  <c r="Q125" i="13"/>
  <c r="Q128" i="13" s="1"/>
  <c r="Q99" i="14"/>
  <c r="Q99" i="1"/>
  <c r="Q102" i="1" s="1"/>
  <c r="Q99" i="17"/>
  <c r="Q102" i="17" s="1"/>
  <c r="N72" i="1"/>
  <c r="N150" i="1"/>
  <c r="N228" i="1"/>
  <c r="N72" i="17"/>
  <c r="N150" i="17"/>
  <c r="N228" i="17"/>
  <c r="N72" i="16"/>
  <c r="N150" i="16"/>
  <c r="N228" i="16"/>
  <c r="N72" i="15"/>
  <c r="N150" i="15"/>
  <c r="N228" i="15"/>
  <c r="N72" i="14"/>
  <c r="N228" i="14"/>
  <c r="N72" i="13"/>
  <c r="N150" i="13"/>
  <c r="N228" i="13"/>
  <c r="M72" i="1"/>
  <c r="M150" i="1"/>
  <c r="M228" i="1"/>
  <c r="M228" i="17"/>
  <c r="M72" i="16"/>
  <c r="M150" i="15"/>
  <c r="M72" i="14"/>
  <c r="M150" i="14"/>
  <c r="M228" i="14"/>
  <c r="M72" i="13"/>
  <c r="C72" i="1"/>
  <c r="E46" i="16"/>
  <c r="D72" i="13"/>
  <c r="N150" i="14"/>
  <c r="M72" i="17"/>
  <c r="M150" i="17"/>
  <c r="M150" i="16"/>
  <c r="M228" i="16"/>
  <c r="M72" i="15"/>
  <c r="M228" i="15"/>
  <c r="M150" i="13"/>
  <c r="M228" i="13"/>
  <c r="E46" i="15"/>
  <c r="P72" i="1"/>
  <c r="P150" i="1"/>
  <c r="P228" i="1"/>
  <c r="P72" i="17"/>
  <c r="P150" i="17"/>
  <c r="P228" i="17"/>
  <c r="P72" i="16"/>
  <c r="P150" i="16"/>
  <c r="P228" i="16"/>
  <c r="P72" i="15"/>
  <c r="P150" i="15"/>
  <c r="P228" i="15"/>
  <c r="P72" i="14"/>
  <c r="P150" i="14"/>
  <c r="P228" i="14"/>
  <c r="P72" i="13"/>
  <c r="P150" i="13"/>
  <c r="P228" i="13"/>
  <c r="O46" i="1"/>
  <c r="O98" i="1"/>
  <c r="D72" i="1"/>
  <c r="C72" i="17"/>
  <c r="D72" i="17"/>
  <c r="C72" i="16"/>
  <c r="E46" i="14"/>
  <c r="O124" i="1"/>
  <c r="O176" i="1"/>
  <c r="Q199" i="1"/>
  <c r="Q202" i="1" s="1"/>
  <c r="W202" i="1" s="1"/>
  <c r="O202" i="1"/>
  <c r="O20" i="17"/>
  <c r="Q43" i="17"/>
  <c r="Q46" i="17" s="1"/>
  <c r="O46" i="17"/>
  <c r="O98" i="17"/>
  <c r="O124" i="17"/>
  <c r="O176" i="17"/>
  <c r="O202" i="17"/>
  <c r="O46" i="16"/>
  <c r="O98" i="16"/>
  <c r="O124" i="16"/>
  <c r="Q173" i="16"/>
  <c r="Q176" i="16" s="1"/>
  <c r="O176" i="16"/>
  <c r="Q199" i="16"/>
  <c r="Q202" i="16" s="1"/>
  <c r="W202" i="16" s="1"/>
  <c r="O202" i="16"/>
  <c r="O20" i="15"/>
  <c r="O46" i="15"/>
  <c r="O98" i="15"/>
  <c r="O124" i="15"/>
  <c r="Q173" i="15"/>
  <c r="Q176" i="15" s="1"/>
  <c r="O176" i="15"/>
  <c r="Q199" i="15"/>
  <c r="O202" i="15"/>
  <c r="O46" i="14"/>
  <c r="O98" i="14"/>
  <c r="O124" i="14"/>
  <c r="Q173" i="14"/>
  <c r="Q176" i="14" s="1"/>
  <c r="O176" i="14"/>
  <c r="O202" i="14"/>
  <c r="O20" i="13"/>
  <c r="O46" i="13"/>
  <c r="O98" i="13"/>
  <c r="O124" i="13"/>
  <c r="O176" i="13"/>
  <c r="Q199" i="13"/>
  <c r="Q202" i="13" s="1"/>
  <c r="W202" i="13" s="1"/>
  <c r="O202" i="13"/>
  <c r="D72" i="16"/>
  <c r="C72" i="15"/>
  <c r="E46" i="13"/>
  <c r="E46" i="1"/>
  <c r="D72" i="15"/>
  <c r="C72" i="14"/>
  <c r="O94" i="16"/>
  <c r="O103" i="16" s="1"/>
  <c r="E20" i="1"/>
  <c r="E20" i="16"/>
  <c r="E20" i="14"/>
  <c r="D68" i="1"/>
  <c r="D77" i="1" s="1"/>
  <c r="Q17" i="1"/>
  <c r="Q20" i="1" s="1"/>
  <c r="O20" i="1"/>
  <c r="Q17" i="16"/>
  <c r="Q20" i="16" s="1"/>
  <c r="O20" i="16"/>
  <c r="Q17" i="14"/>
  <c r="Q20" i="14" s="1"/>
  <c r="O20" i="14"/>
  <c r="E20" i="17"/>
  <c r="E20" i="15"/>
  <c r="E20" i="13"/>
  <c r="O120" i="1"/>
  <c r="O129" i="1" s="1"/>
  <c r="O120" i="16"/>
  <c r="O198" i="15"/>
  <c r="O207" i="15" s="1"/>
  <c r="O120" i="14"/>
  <c r="Q121" i="16"/>
  <c r="Q122" i="17"/>
  <c r="C68" i="16"/>
  <c r="C77" i="16" s="1"/>
  <c r="D68" i="15"/>
  <c r="Q95" i="1"/>
  <c r="Q95" i="17"/>
  <c r="O198" i="17"/>
  <c r="O207" i="17" s="1"/>
  <c r="Q95" i="15"/>
  <c r="Q95" i="13"/>
  <c r="O198" i="13"/>
  <c r="O207" i="13" s="1"/>
  <c r="Q121" i="15"/>
  <c r="Q121" i="13"/>
  <c r="Q122" i="16"/>
  <c r="Q122" i="15"/>
  <c r="E75" i="17"/>
  <c r="N68" i="1"/>
  <c r="Q96" i="1"/>
  <c r="N224" i="1"/>
  <c r="N233" i="1" s="1"/>
  <c r="Q96" i="17"/>
  <c r="N146" i="17"/>
  <c r="N155" i="17" s="1"/>
  <c r="N68" i="16"/>
  <c r="Q96" i="16"/>
  <c r="N224" i="16"/>
  <c r="N233" i="16" s="1"/>
  <c r="Q96" i="15"/>
  <c r="N146" i="15"/>
  <c r="N68" i="14"/>
  <c r="Q96" i="14"/>
  <c r="N224" i="14"/>
  <c r="N233" i="14" s="1"/>
  <c r="Q96" i="13"/>
  <c r="N146" i="13"/>
  <c r="N155" i="13" s="1"/>
  <c r="Q121" i="17"/>
  <c r="Q122" i="1"/>
  <c r="Q122" i="14"/>
  <c r="Q122" i="13"/>
  <c r="E74" i="1"/>
  <c r="C68" i="15"/>
  <c r="C77" i="15" s="1"/>
  <c r="D68" i="14"/>
  <c r="Q97" i="1"/>
  <c r="Q97" i="17"/>
  <c r="Q97" i="16"/>
  <c r="Q97" i="15"/>
  <c r="Q97" i="14"/>
  <c r="Q97" i="13"/>
  <c r="M146" i="1"/>
  <c r="M68" i="17"/>
  <c r="P68" i="16"/>
  <c r="P77" i="16" s="1"/>
  <c r="M146" i="16"/>
  <c r="M155" i="16" s="1"/>
  <c r="M68" i="15"/>
  <c r="P68" i="14"/>
  <c r="P77" i="14" s="1"/>
  <c r="M68" i="13"/>
  <c r="M77" i="13" s="1"/>
  <c r="D68" i="16"/>
  <c r="D77" i="16" s="1"/>
  <c r="C68" i="13"/>
  <c r="C77" i="13" s="1"/>
  <c r="N146" i="1"/>
  <c r="N155" i="1" s="1"/>
  <c r="O172" i="1"/>
  <c r="N68" i="17"/>
  <c r="N77" i="17" s="1"/>
  <c r="N146" i="16"/>
  <c r="N155" i="16" s="1"/>
  <c r="O172" i="16"/>
  <c r="O181" i="16" s="1"/>
  <c r="N68" i="15"/>
  <c r="N77" i="15" s="1"/>
  <c r="N146" i="14"/>
  <c r="N155" i="14" s="1"/>
  <c r="O172" i="14"/>
  <c r="O181" i="14" s="1"/>
  <c r="N68" i="13"/>
  <c r="N77" i="13" s="1"/>
  <c r="P68" i="1"/>
  <c r="P77" i="1" s="1"/>
  <c r="P146" i="17"/>
  <c r="P155" i="17" s="1"/>
  <c r="P146" i="15"/>
  <c r="P155" i="15" s="1"/>
  <c r="M146" i="14"/>
  <c r="M155" i="14" s="1"/>
  <c r="P146" i="13"/>
  <c r="P155" i="13" s="1"/>
  <c r="C68" i="17"/>
  <c r="C77" i="17" s="1"/>
  <c r="C68" i="1"/>
  <c r="C77" i="1" s="1"/>
  <c r="D68" i="17"/>
  <c r="D77" i="17" s="1"/>
  <c r="C68" i="14"/>
  <c r="C77" i="14" s="1"/>
  <c r="D68" i="13"/>
  <c r="D77" i="13" s="1"/>
  <c r="M68" i="1"/>
  <c r="M77" i="1" s="1"/>
  <c r="P146" i="1"/>
  <c r="P155" i="1" s="1"/>
  <c r="O198" i="1"/>
  <c r="O207" i="1" s="1"/>
  <c r="P68" i="17"/>
  <c r="P77" i="17" s="1"/>
  <c r="O120" i="17"/>
  <c r="O129" i="17" s="1"/>
  <c r="M146" i="17"/>
  <c r="M155" i="17" s="1"/>
  <c r="M68" i="16"/>
  <c r="P146" i="16"/>
  <c r="P155" i="16" s="1"/>
  <c r="O198" i="16"/>
  <c r="O207" i="16" s="1"/>
  <c r="P68" i="15"/>
  <c r="P77" i="15" s="1"/>
  <c r="O120" i="15"/>
  <c r="O129" i="15" s="1"/>
  <c r="M146" i="15"/>
  <c r="M155" i="15" s="1"/>
  <c r="M68" i="14"/>
  <c r="M77" i="14" s="1"/>
  <c r="P146" i="14"/>
  <c r="P155" i="14" s="1"/>
  <c r="O198" i="14"/>
  <c r="P68" i="13"/>
  <c r="P77" i="13" s="1"/>
  <c r="O120" i="13"/>
  <c r="O129" i="13" s="1"/>
  <c r="M146" i="13"/>
  <c r="M155" i="13" s="1"/>
  <c r="E70" i="13"/>
  <c r="E73" i="13"/>
  <c r="M224" i="1"/>
  <c r="P224" i="17"/>
  <c r="P233" i="17" s="1"/>
  <c r="M224" i="16"/>
  <c r="P224" i="15"/>
  <c r="P233" i="15" s="1"/>
  <c r="M224" i="14"/>
  <c r="P224" i="13"/>
  <c r="P224" i="1"/>
  <c r="M224" i="17"/>
  <c r="M233" i="17" s="1"/>
  <c r="P224" i="16"/>
  <c r="M224" i="15"/>
  <c r="M233" i="15" s="1"/>
  <c r="P224" i="14"/>
  <c r="M224" i="13"/>
  <c r="M233" i="13" s="1"/>
  <c r="N224" i="17"/>
  <c r="O94" i="15"/>
  <c r="O103" i="15" s="1"/>
  <c r="N224" i="15"/>
  <c r="N224" i="13"/>
  <c r="E69" i="14"/>
  <c r="O66" i="1"/>
  <c r="Q66" i="1" s="1"/>
  <c r="E75" i="15"/>
  <c r="O94" i="1"/>
  <c r="O103" i="1" s="1"/>
  <c r="O94" i="14"/>
  <c r="O103" i="14" s="1"/>
  <c r="E66" i="17"/>
  <c r="E42" i="17"/>
  <c r="E51" i="17" s="1"/>
  <c r="E67" i="16"/>
  <c r="O69" i="17"/>
  <c r="O94" i="17"/>
  <c r="O94" i="13"/>
  <c r="O103" i="13" s="1"/>
  <c r="O16" i="15"/>
  <c r="O25" i="15" s="1"/>
  <c r="O42" i="17"/>
  <c r="O51" i="17" s="1"/>
  <c r="O16" i="13"/>
  <c r="O25" i="13" s="1"/>
  <c r="O42" i="13"/>
  <c r="O51" i="13" s="1"/>
  <c r="E16" i="15"/>
  <c r="E70" i="15"/>
  <c r="E16" i="14"/>
  <c r="E16" i="13"/>
  <c r="O16" i="1"/>
  <c r="O25" i="1" s="1"/>
  <c r="O42" i="15"/>
  <c r="O66" i="17"/>
  <c r="Q66" i="17" s="1"/>
  <c r="E69" i="17"/>
  <c r="E70" i="16"/>
  <c r="E71" i="13"/>
  <c r="E74" i="13"/>
  <c r="O70" i="1"/>
  <c r="Q70" i="1" s="1"/>
  <c r="E42" i="1"/>
  <c r="E51" i="1" s="1"/>
  <c r="E61" i="1"/>
  <c r="E16" i="16"/>
  <c r="E71" i="15"/>
  <c r="E74" i="15"/>
  <c r="E66" i="14"/>
  <c r="E42" i="13"/>
  <c r="O42" i="1"/>
  <c r="O51" i="1" s="1"/>
  <c r="O16" i="16"/>
  <c r="O25" i="16" s="1"/>
  <c r="O16" i="14"/>
  <c r="M220" i="14"/>
  <c r="M234" i="14" s="1"/>
  <c r="O223" i="14"/>
  <c r="E16" i="1"/>
  <c r="E16" i="17"/>
  <c r="E42" i="16"/>
  <c r="E51" i="16" s="1"/>
  <c r="E42" i="15"/>
  <c r="E51" i="15" s="1"/>
  <c r="E42" i="14"/>
  <c r="O16" i="17"/>
  <c r="O25" i="17" s="1"/>
  <c r="O42" i="16"/>
  <c r="O51" i="16" s="1"/>
  <c r="O42" i="14"/>
  <c r="O51" i="14" s="1"/>
  <c r="Q13" i="17"/>
  <c r="Q16" i="17" s="1"/>
  <c r="Q169" i="17"/>
  <c r="Q172" i="17" s="1"/>
  <c r="Q13" i="15"/>
  <c r="Q16" i="15" s="1"/>
  <c r="Q39" i="15"/>
  <c r="Q42" i="15" s="1"/>
  <c r="Q169" i="15"/>
  <c r="Q172" i="15" s="1"/>
  <c r="Q195" i="15"/>
  <c r="Q198" i="15" s="1"/>
  <c r="Q39" i="14"/>
  <c r="Q42" i="14" s="1"/>
  <c r="Q195" i="14"/>
  <c r="Q13" i="13"/>
  <c r="Q16" i="13" s="1"/>
  <c r="Q169" i="13"/>
  <c r="Q172" i="13" s="1"/>
  <c r="Q13" i="1"/>
  <c r="Q16" i="1" s="1"/>
  <c r="Q39" i="1"/>
  <c r="Q42" i="1" s="1"/>
  <c r="Q39" i="17"/>
  <c r="Q42" i="17" s="1"/>
  <c r="Q51" i="17" s="1"/>
  <c r="O65" i="15"/>
  <c r="O221" i="13"/>
  <c r="Q169" i="16"/>
  <c r="Q172" i="16" s="1"/>
  <c r="Q181" i="16" s="1"/>
  <c r="Q88" i="17"/>
  <c r="E63" i="17"/>
  <c r="E65" i="15"/>
  <c r="Q13" i="16"/>
  <c r="Q16" i="16" s="1"/>
  <c r="Q25" i="16" s="1"/>
  <c r="Q39" i="16"/>
  <c r="E62" i="15"/>
  <c r="E62" i="17"/>
  <c r="O62" i="17"/>
  <c r="Q62" i="17" s="1"/>
  <c r="O74" i="15"/>
  <c r="Q74" i="15" s="1"/>
  <c r="O63" i="14"/>
  <c r="Q63" i="14" s="1"/>
  <c r="O74" i="14"/>
  <c r="Q74" i="14" s="1"/>
  <c r="O230" i="14"/>
  <c r="Q230" i="14" s="1"/>
  <c r="O74" i="13"/>
  <c r="Q74" i="13" s="1"/>
  <c r="O141" i="13"/>
  <c r="Q141" i="13" s="1"/>
  <c r="O152" i="16"/>
  <c r="Q152" i="16" s="1"/>
  <c r="E70" i="17"/>
  <c r="E75" i="16"/>
  <c r="E75" i="13"/>
  <c r="Q117" i="1"/>
  <c r="Q120" i="1" s="1"/>
  <c r="E66" i="1"/>
  <c r="E71" i="17"/>
  <c r="E74" i="17"/>
  <c r="E67" i="15"/>
  <c r="E62" i="13"/>
  <c r="E69" i="13"/>
  <c r="Q91" i="16"/>
  <c r="Q94" i="16" s="1"/>
  <c r="Q117" i="16"/>
  <c r="Q120" i="16" s="1"/>
  <c r="Q117" i="14"/>
  <c r="Q120" i="14" s="1"/>
  <c r="Q91" i="13"/>
  <c r="Q94" i="13" s="1"/>
  <c r="E62" i="1"/>
  <c r="E66" i="15"/>
  <c r="E67" i="14"/>
  <c r="E66" i="13"/>
  <c r="Q89" i="17"/>
  <c r="E62" i="14"/>
  <c r="E63" i="1"/>
  <c r="E61" i="14"/>
  <c r="E63" i="13"/>
  <c r="E63" i="15"/>
  <c r="P64" i="14"/>
  <c r="P78" i="14" s="1"/>
  <c r="E62" i="16"/>
  <c r="D64" i="14"/>
  <c r="O149" i="16"/>
  <c r="Q149" i="16" s="1"/>
  <c r="O71" i="14"/>
  <c r="Q71" i="14" s="1"/>
  <c r="E38" i="14"/>
  <c r="E52" i="14" s="1"/>
  <c r="O62" i="1"/>
  <c r="Q62" i="1" s="1"/>
  <c r="O145" i="17"/>
  <c r="Q145" i="17" s="1"/>
  <c r="O225" i="17"/>
  <c r="O90" i="1"/>
  <c r="O104" i="1" s="1"/>
  <c r="O217" i="1"/>
  <c r="Q217" i="1" s="1"/>
  <c r="O61" i="17"/>
  <c r="Q61" i="17" s="1"/>
  <c r="O151" i="16"/>
  <c r="O67" i="15"/>
  <c r="Q67" i="15" s="1"/>
  <c r="O218" i="15"/>
  <c r="Q218" i="15" s="1"/>
  <c r="O151" i="14"/>
  <c r="O218" i="14"/>
  <c r="Q218" i="14" s="1"/>
  <c r="O148" i="15"/>
  <c r="O153" i="15"/>
  <c r="Q153" i="15" s="1"/>
  <c r="O222" i="14"/>
  <c r="Q222" i="14" s="1"/>
  <c r="O227" i="14"/>
  <c r="Q227" i="14" s="1"/>
  <c r="O66" i="13"/>
  <c r="Q66" i="13" s="1"/>
  <c r="O144" i="13"/>
  <c r="Q144" i="13" s="1"/>
  <c r="O149" i="13"/>
  <c r="Q149" i="13" s="1"/>
  <c r="O217" i="13"/>
  <c r="Q217" i="13" s="1"/>
  <c r="O222" i="13"/>
  <c r="Q222" i="13" s="1"/>
  <c r="O153" i="13"/>
  <c r="Q153" i="13" s="1"/>
  <c r="O226" i="14"/>
  <c r="Q226" i="14" s="1"/>
  <c r="O226" i="15"/>
  <c r="Q226" i="15" s="1"/>
  <c r="O141" i="1"/>
  <c r="Q141" i="1" s="1"/>
  <c r="O152" i="1"/>
  <c r="Q152" i="1" s="1"/>
  <c r="O153" i="17"/>
  <c r="Q153" i="17" s="1"/>
  <c r="O66" i="16"/>
  <c r="Q66" i="16" s="1"/>
  <c r="O218" i="1"/>
  <c r="Q218" i="1" s="1"/>
  <c r="P142" i="14"/>
  <c r="P156" i="14" s="1"/>
  <c r="O226" i="13"/>
  <c r="Q226" i="13" s="1"/>
  <c r="P64" i="13"/>
  <c r="O225" i="13"/>
  <c r="O230" i="13"/>
  <c r="Q230" i="13" s="1"/>
  <c r="O69" i="1"/>
  <c r="O230" i="1"/>
  <c r="Q230" i="1" s="1"/>
  <c r="O221" i="17"/>
  <c r="O75" i="16"/>
  <c r="Q75" i="16" s="1"/>
  <c r="O222" i="16"/>
  <c r="Q222" i="16" s="1"/>
  <c r="O227" i="16"/>
  <c r="Q227" i="16" s="1"/>
  <c r="O62" i="13"/>
  <c r="Q62" i="13" s="1"/>
  <c r="P64" i="1"/>
  <c r="P78" i="1" s="1"/>
  <c r="O231" i="1"/>
  <c r="Q231" i="1" s="1"/>
  <c r="O65" i="17"/>
  <c r="N64" i="16"/>
  <c r="O147" i="16"/>
  <c r="P142" i="15"/>
  <c r="P156" i="15" s="1"/>
  <c r="N220" i="15"/>
  <c r="N234" i="15" s="1"/>
  <c r="P220" i="14"/>
  <c r="P234" i="14" s="1"/>
  <c r="O231" i="14"/>
  <c r="Q231" i="14" s="1"/>
  <c r="O140" i="13"/>
  <c r="Q140" i="13" s="1"/>
  <c r="N142" i="17"/>
  <c r="O226" i="17"/>
  <c r="Q226" i="17" s="1"/>
  <c r="O116" i="15"/>
  <c r="O130" i="15" s="1"/>
  <c r="O73" i="1"/>
  <c r="O76" i="1" s="1"/>
  <c r="O227" i="1"/>
  <c r="Q227" i="1" s="1"/>
  <c r="O73" i="17"/>
  <c r="O141" i="17"/>
  <c r="Q141" i="17" s="1"/>
  <c r="O148" i="17"/>
  <c r="O229" i="17"/>
  <c r="O12" i="16"/>
  <c r="O67" i="16"/>
  <c r="Q67" i="16" s="1"/>
  <c r="O139" i="16"/>
  <c r="Q139" i="16" s="1"/>
  <c r="O144" i="16"/>
  <c r="Q144" i="16" s="1"/>
  <c r="O219" i="16"/>
  <c r="Q219" i="16" s="1"/>
  <c r="O230" i="16"/>
  <c r="Q230" i="16" s="1"/>
  <c r="O61" i="15"/>
  <c r="Q61" i="15" s="1"/>
  <c r="O71" i="15"/>
  <c r="Q71" i="15" s="1"/>
  <c r="O231" i="15"/>
  <c r="Q231" i="15" s="1"/>
  <c r="Q38" i="14"/>
  <c r="O65" i="14"/>
  <c r="O75" i="14"/>
  <c r="Q75" i="14" s="1"/>
  <c r="O152" i="14"/>
  <c r="Q152" i="14" s="1"/>
  <c r="N142" i="13"/>
  <c r="E63" i="16"/>
  <c r="E66" i="16"/>
  <c r="Q168" i="17"/>
  <c r="O222" i="17"/>
  <c r="Q222" i="17" s="1"/>
  <c r="Q40" i="16"/>
  <c r="O140" i="16"/>
  <c r="N220" i="16"/>
  <c r="Q47" i="15"/>
  <c r="Q50" i="15" s="1"/>
  <c r="Q199" i="14"/>
  <c r="Q202" i="14" s="1"/>
  <c r="W202" i="14" s="1"/>
  <c r="E38" i="1"/>
  <c r="E52" i="1" s="1"/>
  <c r="O225" i="1"/>
  <c r="Q195" i="16"/>
  <c r="O222" i="1"/>
  <c r="Q222" i="1" s="1"/>
  <c r="E71" i="16"/>
  <c r="E74" i="16"/>
  <c r="O70" i="17"/>
  <c r="Q70" i="17" s="1"/>
  <c r="O75" i="17"/>
  <c r="Q75" i="17" s="1"/>
  <c r="O230" i="17"/>
  <c r="Q230" i="17" s="1"/>
  <c r="O62" i="15"/>
  <c r="Q62" i="15" s="1"/>
  <c r="Q99" i="15"/>
  <c r="Q102" i="15" s="1"/>
  <c r="P142" i="13"/>
  <c r="O12" i="1"/>
  <c r="O63" i="1"/>
  <c r="Q63" i="1" s="1"/>
  <c r="O38" i="17"/>
  <c r="O52" i="17" s="1"/>
  <c r="O74" i="17"/>
  <c r="Q74" i="17" s="1"/>
  <c r="P220" i="17"/>
  <c r="P234" i="17" s="1"/>
  <c r="O168" i="16"/>
  <c r="O182" i="16" s="1"/>
  <c r="O222" i="15"/>
  <c r="Q222" i="15" s="1"/>
  <c r="O62" i="14"/>
  <c r="Q62" i="14" s="1"/>
  <c r="O67" i="14"/>
  <c r="Q67" i="14" s="1"/>
  <c r="O116" i="14"/>
  <c r="M142" i="14"/>
  <c r="O140" i="14"/>
  <c r="Q140" i="14" s="1"/>
  <c r="O219" i="14"/>
  <c r="Q219" i="14" s="1"/>
  <c r="Q116" i="13"/>
  <c r="P220" i="13"/>
  <c r="P234" i="13" s="1"/>
  <c r="O61" i="1"/>
  <c r="Q61" i="1" s="1"/>
  <c r="O74" i="1"/>
  <c r="Q74" i="1" s="1"/>
  <c r="M142" i="1"/>
  <c r="P142" i="1"/>
  <c r="P156" i="1" s="1"/>
  <c r="O144" i="1"/>
  <c r="Q144" i="1" s="1"/>
  <c r="O149" i="1"/>
  <c r="Q149" i="1" s="1"/>
  <c r="P220" i="1"/>
  <c r="O226" i="1"/>
  <c r="Q226" i="1" s="1"/>
  <c r="Q35" i="17"/>
  <c r="Q38" i="17" s="1"/>
  <c r="O194" i="17"/>
  <c r="O208" i="17" s="1"/>
  <c r="O218" i="17"/>
  <c r="Q218" i="17" s="1"/>
  <c r="O62" i="16"/>
  <c r="Q62" i="16" s="1"/>
  <c r="O63" i="16"/>
  <c r="Q63" i="16" s="1"/>
  <c r="O148" i="16"/>
  <c r="P64" i="15"/>
  <c r="P78" i="15" s="1"/>
  <c r="O140" i="15"/>
  <c r="Q140" i="15" s="1"/>
  <c r="O145" i="15"/>
  <c r="Q145" i="15" s="1"/>
  <c r="O61" i="14"/>
  <c r="Q61" i="14" s="1"/>
  <c r="O66" i="14"/>
  <c r="Q66" i="14" s="1"/>
  <c r="Q113" i="14"/>
  <c r="Q116" i="14" s="1"/>
  <c r="O229" i="14"/>
  <c r="O232" i="14" s="1"/>
  <c r="O70" i="13"/>
  <c r="Q70" i="13" s="1"/>
  <c r="Q117" i="13"/>
  <c r="Q120" i="13" s="1"/>
  <c r="O218" i="13"/>
  <c r="Q218" i="13" s="1"/>
  <c r="O229" i="13"/>
  <c r="Q117" i="17"/>
  <c r="Q120" i="17" s="1"/>
  <c r="Q95" i="16"/>
  <c r="Q91" i="15"/>
  <c r="Q94" i="15" s="1"/>
  <c r="O69" i="13"/>
  <c r="E67" i="1"/>
  <c r="E70" i="1"/>
  <c r="E69" i="16"/>
  <c r="E73" i="15"/>
  <c r="E76" i="15" s="1"/>
  <c r="E70" i="14"/>
  <c r="E63" i="14"/>
  <c r="O75" i="1"/>
  <c r="Q75" i="1" s="1"/>
  <c r="Q87" i="1"/>
  <c r="Q90" i="1" s="1"/>
  <c r="Q91" i="1"/>
  <c r="Q94" i="1" s="1"/>
  <c r="Q121" i="1"/>
  <c r="Q125" i="1"/>
  <c r="Q128" i="1" s="1"/>
  <c r="N142" i="1"/>
  <c r="O148" i="1"/>
  <c r="O153" i="1"/>
  <c r="Q153" i="1" s="1"/>
  <c r="O229" i="1"/>
  <c r="N64" i="17"/>
  <c r="O149" i="17"/>
  <c r="Q149" i="17" s="1"/>
  <c r="O217" i="17"/>
  <c r="Q217" i="17" s="1"/>
  <c r="Q116" i="16"/>
  <c r="Q39" i="13"/>
  <c r="Q42" i="13" s="1"/>
  <c r="O38" i="1"/>
  <c r="O52" i="1" s="1"/>
  <c r="M64" i="1"/>
  <c r="Q116" i="1"/>
  <c r="O194" i="1"/>
  <c r="O208" i="1" s="1"/>
  <c r="M220" i="1"/>
  <c r="M234" i="1" s="1"/>
  <c r="P64" i="17"/>
  <c r="P78" i="17" s="1"/>
  <c r="N220" i="17"/>
  <c r="N234" i="17" s="1"/>
  <c r="Q99" i="16"/>
  <c r="Q102" i="16" s="1"/>
  <c r="O153" i="16"/>
  <c r="Q153" i="16" s="1"/>
  <c r="Q38" i="15"/>
  <c r="N220" i="1"/>
  <c r="N234" i="1" s="1"/>
  <c r="Q177" i="17"/>
  <c r="Q180" i="17" s="1"/>
  <c r="C64" i="1"/>
  <c r="C78" i="1" s="1"/>
  <c r="E61" i="17"/>
  <c r="E61" i="15"/>
  <c r="D64" i="15"/>
  <c r="E69" i="15"/>
  <c r="C64" i="14"/>
  <c r="C78" i="14" s="1"/>
  <c r="E75" i="1"/>
  <c r="E71" i="1"/>
  <c r="E61" i="16"/>
  <c r="E38" i="16"/>
  <c r="E52" i="16" s="1"/>
  <c r="E75" i="14"/>
  <c r="E71" i="14"/>
  <c r="E74" i="14"/>
  <c r="E61" i="13"/>
  <c r="D64" i="13"/>
  <c r="Q38" i="1"/>
  <c r="O65" i="1"/>
  <c r="O140" i="1"/>
  <c r="Q140" i="1" s="1"/>
  <c r="O145" i="1"/>
  <c r="Q145" i="1" s="1"/>
  <c r="Q173" i="1"/>
  <c r="Q176" i="1" s="1"/>
  <c r="Q177" i="1"/>
  <c r="Q180" i="1" s="1"/>
  <c r="Q191" i="1"/>
  <c r="Q195" i="1"/>
  <c r="O221" i="1"/>
  <c r="O223" i="1"/>
  <c r="O90" i="17"/>
  <c r="O104" i="17" s="1"/>
  <c r="Q87" i="17"/>
  <c r="Q116" i="17"/>
  <c r="O71" i="16"/>
  <c r="Q71" i="16" s="1"/>
  <c r="O12" i="17"/>
  <c r="O71" i="17"/>
  <c r="Q71" i="17" s="1"/>
  <c r="N142" i="16"/>
  <c r="M220" i="16"/>
  <c r="M234" i="16" s="1"/>
  <c r="O223" i="16"/>
  <c r="Q223" i="16" s="1"/>
  <c r="O231" i="16"/>
  <c r="Q231" i="16" s="1"/>
  <c r="O70" i="15"/>
  <c r="Q70" i="15" s="1"/>
  <c r="O90" i="15"/>
  <c r="O104" i="15" s="1"/>
  <c r="Q87" i="15"/>
  <c r="Q90" i="15" s="1"/>
  <c r="Q117" i="15"/>
  <c r="Q120" i="15" s="1"/>
  <c r="N142" i="15"/>
  <c r="N156" i="15" s="1"/>
  <c r="O219" i="15"/>
  <c r="Q219" i="15" s="1"/>
  <c r="N142" i="14"/>
  <c r="O139" i="14"/>
  <c r="Q139" i="14" s="1"/>
  <c r="O73" i="13"/>
  <c r="Q99" i="13"/>
  <c r="Q102" i="13" s="1"/>
  <c r="Q91" i="17"/>
  <c r="Q94" i="17" s="1"/>
  <c r="O144" i="17"/>
  <c r="Q144" i="17" s="1"/>
  <c r="Q191" i="17"/>
  <c r="Q194" i="17" s="1"/>
  <c r="O223" i="17"/>
  <c r="Q223" i="17" s="1"/>
  <c r="Q177" i="15"/>
  <c r="Q180" i="15" s="1"/>
  <c r="Q194" i="15"/>
  <c r="O194" i="14"/>
  <c r="O208" i="14" s="1"/>
  <c r="Q191" i="14"/>
  <c r="Q194" i="14" s="1"/>
  <c r="M64" i="13"/>
  <c r="O61" i="13"/>
  <c r="O140" i="17"/>
  <c r="Q140" i="17" s="1"/>
  <c r="O152" i="17"/>
  <c r="Q152" i="17" s="1"/>
  <c r="Q195" i="17"/>
  <c r="Q198" i="17" s="1"/>
  <c r="Q199" i="17"/>
  <c r="Q202" i="17" s="1"/>
  <c r="W202" i="17" s="1"/>
  <c r="O219" i="17"/>
  <c r="Q219" i="17" s="1"/>
  <c r="Q43" i="16"/>
  <c r="Q46" i="16" s="1"/>
  <c r="O70" i="16"/>
  <c r="Q70" i="16" s="1"/>
  <c r="O74" i="16"/>
  <c r="Q74" i="16" s="1"/>
  <c r="O143" i="16"/>
  <c r="O145" i="16"/>
  <c r="Q145" i="16" s="1"/>
  <c r="O217" i="16"/>
  <c r="Q217" i="16" s="1"/>
  <c r="O225" i="16"/>
  <c r="O12" i="15"/>
  <c r="Q17" i="15"/>
  <c r="Q20" i="15" s="1"/>
  <c r="O38" i="15"/>
  <c r="O52" i="15" s="1"/>
  <c r="N64" i="15"/>
  <c r="N78" i="15" s="1"/>
  <c r="O66" i="15"/>
  <c r="Q66" i="15" s="1"/>
  <c r="Q200" i="15"/>
  <c r="Q43" i="13"/>
  <c r="Q46" i="13" s="1"/>
  <c r="O65" i="13"/>
  <c r="O145" i="13"/>
  <c r="Q145" i="13" s="1"/>
  <c r="O63" i="15"/>
  <c r="Q63" i="15" s="1"/>
  <c r="O141" i="15"/>
  <c r="Q141" i="15" s="1"/>
  <c r="O149" i="15"/>
  <c r="Q149" i="15" s="1"/>
  <c r="O217" i="15"/>
  <c r="O221" i="15"/>
  <c r="O223" i="15"/>
  <c r="O230" i="15"/>
  <c r="Q230" i="15" s="1"/>
  <c r="O145" i="14"/>
  <c r="Q145" i="14" s="1"/>
  <c r="N64" i="13"/>
  <c r="N78" i="13" s="1"/>
  <c r="N220" i="13"/>
  <c r="Q21" i="13"/>
  <c r="Q24" i="13" s="1"/>
  <c r="O152" i="13"/>
  <c r="Q152" i="13" s="1"/>
  <c r="Q177" i="13"/>
  <c r="Q180" i="13" s="1"/>
  <c r="Q195" i="13"/>
  <c r="Q198" i="13" s="1"/>
  <c r="O69" i="15"/>
  <c r="O73" i="15"/>
  <c r="O75" i="15"/>
  <c r="Q75" i="15" s="1"/>
  <c r="O143" i="15"/>
  <c r="O151" i="15"/>
  <c r="O229" i="15"/>
  <c r="O232" i="15" s="1"/>
  <c r="O70" i="14"/>
  <c r="Q70" i="14" s="1"/>
  <c r="Q121" i="14"/>
  <c r="O149" i="14"/>
  <c r="Q149" i="14" s="1"/>
  <c r="O63" i="13"/>
  <c r="Q63" i="13" s="1"/>
  <c r="O67" i="13"/>
  <c r="Q67" i="13" s="1"/>
  <c r="O71" i="13"/>
  <c r="Q71" i="13" s="1"/>
  <c r="O75" i="13"/>
  <c r="Q75" i="13" s="1"/>
  <c r="O148" i="13"/>
  <c r="O219" i="13"/>
  <c r="Q219" i="13" s="1"/>
  <c r="O223" i="13"/>
  <c r="Q223" i="13" s="1"/>
  <c r="O227" i="13"/>
  <c r="Q227" i="13" s="1"/>
  <c r="O231" i="13"/>
  <c r="Q231" i="13" s="1"/>
  <c r="O141" i="16"/>
  <c r="Q141" i="16" s="1"/>
  <c r="Q90" i="16"/>
  <c r="Q168" i="1"/>
  <c r="Q12" i="17"/>
  <c r="M142" i="17"/>
  <c r="O139" i="17"/>
  <c r="O147" i="17"/>
  <c r="O221" i="14"/>
  <c r="Q47" i="1"/>
  <c r="Q50" i="1" s="1"/>
  <c r="N64" i="1"/>
  <c r="O67" i="1"/>
  <c r="Q67" i="1" s="1"/>
  <c r="O71" i="1"/>
  <c r="Q71" i="1" s="1"/>
  <c r="O143" i="1"/>
  <c r="O151" i="1"/>
  <c r="O154" i="1" s="1"/>
  <c r="O219" i="1"/>
  <c r="Q219" i="1" s="1"/>
  <c r="Q173" i="17"/>
  <c r="Q176" i="17" s="1"/>
  <c r="M220" i="17"/>
  <c r="M234" i="17" s="1"/>
  <c r="Q35" i="13"/>
  <c r="Q38" i="13" s="1"/>
  <c r="O38" i="13"/>
  <c r="O52" i="13" s="1"/>
  <c r="O116" i="1"/>
  <c r="O130" i="1" s="1"/>
  <c r="O168" i="1"/>
  <c r="O182" i="1" s="1"/>
  <c r="Q169" i="1"/>
  <c r="Q172" i="1" s="1"/>
  <c r="Q203" i="1"/>
  <c r="M64" i="16"/>
  <c r="O61" i="16"/>
  <c r="Q9" i="1"/>
  <c r="Q12" i="1" s="1"/>
  <c r="Q43" i="1"/>
  <c r="Q46" i="1" s="1"/>
  <c r="Q17" i="17"/>
  <c r="Q20" i="17" s="1"/>
  <c r="O67" i="17"/>
  <c r="Q67" i="17" s="1"/>
  <c r="P142" i="17"/>
  <c r="P156" i="17" s="1"/>
  <c r="O143" i="17"/>
  <c r="O151" i="17"/>
  <c r="O154" i="17" s="1"/>
  <c r="O168" i="17"/>
  <c r="O182" i="17" s="1"/>
  <c r="O231" i="17"/>
  <c r="Q231" i="17" s="1"/>
  <c r="O90" i="16"/>
  <c r="O104" i="16" s="1"/>
  <c r="O116" i="16"/>
  <c r="P220" i="16"/>
  <c r="M142" i="15"/>
  <c r="O139" i="1"/>
  <c r="O147" i="1"/>
  <c r="O69" i="16"/>
  <c r="O63" i="17"/>
  <c r="Q63" i="17" s="1"/>
  <c r="M64" i="17"/>
  <c r="O227" i="17"/>
  <c r="Q227" i="17" s="1"/>
  <c r="O38" i="16"/>
  <c r="P64" i="16"/>
  <c r="P78" i="16" s="1"/>
  <c r="O73" i="16"/>
  <c r="O76" i="16" s="1"/>
  <c r="Q43" i="15"/>
  <c r="Q46" i="15" s="1"/>
  <c r="M142" i="16"/>
  <c r="Q168" i="15"/>
  <c r="M220" i="15"/>
  <c r="M64" i="14"/>
  <c r="M78" i="14" s="1"/>
  <c r="Q169" i="14"/>
  <c r="Q172" i="14" s="1"/>
  <c r="O225" i="14"/>
  <c r="O116" i="17"/>
  <c r="O130" i="17" s="1"/>
  <c r="O65" i="16"/>
  <c r="O194" i="16"/>
  <c r="O208" i="16" s="1"/>
  <c r="O218" i="16"/>
  <c r="Q218" i="16" s="1"/>
  <c r="O221" i="16"/>
  <c r="O226" i="16"/>
  <c r="Q226" i="16" s="1"/>
  <c r="O229" i="16"/>
  <c r="O232" i="16" s="1"/>
  <c r="Q116" i="15"/>
  <c r="O139" i="15"/>
  <c r="O144" i="15"/>
  <c r="Q144" i="15" s="1"/>
  <c r="O147" i="15"/>
  <c r="O152" i="15"/>
  <c r="Q152" i="15" s="1"/>
  <c r="Q9" i="14"/>
  <c r="Q12" i="14" s="1"/>
  <c r="O12" i="14"/>
  <c r="Q13" i="14"/>
  <c r="Q16" i="14" s="1"/>
  <c r="Q25" i="14" s="1"/>
  <c r="Q43" i="14"/>
  <c r="Q46" i="14" s="1"/>
  <c r="Q47" i="14"/>
  <c r="Q50" i="14" s="1"/>
  <c r="Q95" i="14"/>
  <c r="Q196" i="14"/>
  <c r="N220" i="14"/>
  <c r="N234" i="14" s="1"/>
  <c r="Q17" i="13"/>
  <c r="Q20" i="13" s="1"/>
  <c r="P142" i="16"/>
  <c r="P156" i="16" s="1"/>
  <c r="Q12" i="15"/>
  <c r="M64" i="15"/>
  <c r="O168" i="15"/>
  <c r="O194" i="15"/>
  <c r="P220" i="15"/>
  <c r="O225" i="15"/>
  <c r="N64" i="14"/>
  <c r="O143" i="14"/>
  <c r="Q90" i="14"/>
  <c r="Q91" i="14"/>
  <c r="Q94" i="14" s="1"/>
  <c r="O141" i="14"/>
  <c r="Q141" i="14" s="1"/>
  <c r="O144" i="14"/>
  <c r="Q144" i="14" s="1"/>
  <c r="Q168" i="14"/>
  <c r="Q12" i="13"/>
  <c r="O194" i="13"/>
  <c r="O208" i="13" s="1"/>
  <c r="O227" i="15"/>
  <c r="Q227" i="15" s="1"/>
  <c r="O38" i="14"/>
  <c r="O52" i="14" s="1"/>
  <c r="O69" i="14"/>
  <c r="O73" i="14"/>
  <c r="O76" i="14" s="1"/>
  <c r="Q100" i="14"/>
  <c r="O148" i="14"/>
  <c r="Q177" i="14"/>
  <c r="Q180" i="14" s="1"/>
  <c r="Q181" i="14" s="1"/>
  <c r="Q168" i="13"/>
  <c r="O90" i="14"/>
  <c r="O104" i="14" s="1"/>
  <c r="O168" i="14"/>
  <c r="O182" i="14" s="1"/>
  <c r="M142" i="13"/>
  <c r="O139" i="13"/>
  <c r="O143" i="13"/>
  <c r="O147" i="13"/>
  <c r="O151" i="13"/>
  <c r="O154" i="13" s="1"/>
  <c r="Q173" i="13"/>
  <c r="Q176" i="13" s="1"/>
  <c r="O147" i="14"/>
  <c r="O153" i="14"/>
  <c r="O217" i="14"/>
  <c r="Q87" i="13"/>
  <c r="Q90" i="13" s="1"/>
  <c r="O90" i="13"/>
  <c r="O104" i="13" s="1"/>
  <c r="M220" i="13"/>
  <c r="M234" i="13" s="1"/>
  <c r="Q194" i="13"/>
  <c r="O12" i="13"/>
  <c r="O116" i="13"/>
  <c r="O130" i="13" s="1"/>
  <c r="O168" i="13"/>
  <c r="O182" i="13" s="1"/>
  <c r="E73" i="17"/>
  <c r="E76" i="17" s="1"/>
  <c r="E69" i="1"/>
  <c r="D64" i="17"/>
  <c r="E38" i="17"/>
  <c r="D64" i="1"/>
  <c r="E12" i="1"/>
  <c r="D64" i="16"/>
  <c r="D78" i="16" s="1"/>
  <c r="E12" i="16"/>
  <c r="E65" i="17"/>
  <c r="C64" i="15"/>
  <c r="E12" i="15"/>
  <c r="E38" i="13"/>
  <c r="E65" i="13"/>
  <c r="E65" i="1"/>
  <c r="E73" i="1"/>
  <c r="C64" i="16"/>
  <c r="C78" i="16" s="1"/>
  <c r="C64" i="17"/>
  <c r="E12" i="17"/>
  <c r="E67" i="17"/>
  <c r="E38" i="15"/>
  <c r="E52" i="15" s="1"/>
  <c r="E12" i="14"/>
  <c r="C64" i="13"/>
  <c r="C78" i="13" s="1"/>
  <c r="E12" i="13"/>
  <c r="E67" i="13"/>
  <c r="E65" i="16"/>
  <c r="E73" i="16"/>
  <c r="E76" i="16" s="1"/>
  <c r="E65" i="14"/>
  <c r="E73" i="14"/>
  <c r="E76" i="14" s="1"/>
  <c r="D78" i="13" l="1"/>
  <c r="P234" i="15"/>
  <c r="M234" i="15"/>
  <c r="Q52" i="1"/>
  <c r="Q182" i="1"/>
  <c r="Q181" i="1"/>
  <c r="W181" i="1" s="1"/>
  <c r="W128" i="1"/>
  <c r="O232" i="17"/>
  <c r="Q51" i="1"/>
  <c r="P233" i="16"/>
  <c r="N77" i="1"/>
  <c r="D77" i="15"/>
  <c r="O129" i="16"/>
  <c r="Q104" i="17"/>
  <c r="W206" i="16"/>
  <c r="Q206" i="16"/>
  <c r="Q52" i="13"/>
  <c r="D78" i="15"/>
  <c r="N233" i="13"/>
  <c r="N233" i="15"/>
  <c r="N233" i="17"/>
  <c r="C78" i="15"/>
  <c r="O52" i="16"/>
  <c r="M233" i="1"/>
  <c r="O208" i="15"/>
  <c r="M156" i="15"/>
  <c r="O76" i="15"/>
  <c r="N234" i="13"/>
  <c r="Q182" i="15"/>
  <c r="O76" i="13"/>
  <c r="Q52" i="17"/>
  <c r="M156" i="1"/>
  <c r="O154" i="14"/>
  <c r="Q25" i="1"/>
  <c r="Q181" i="15"/>
  <c r="E51" i="13"/>
  <c r="O103" i="17"/>
  <c r="M77" i="17"/>
  <c r="N77" i="16"/>
  <c r="Q103" i="1"/>
  <c r="W206" i="17"/>
  <c r="Q206" i="17"/>
  <c r="Q208" i="17" s="1"/>
  <c r="E52" i="17"/>
  <c r="N156" i="13"/>
  <c r="N155" i="15"/>
  <c r="N156" i="17"/>
  <c r="M78" i="13"/>
  <c r="M233" i="16"/>
  <c r="O156" i="13"/>
  <c r="Q206" i="14"/>
  <c r="Q207" i="14" s="1"/>
  <c r="N78" i="1"/>
  <c r="M156" i="16"/>
  <c r="P234" i="16"/>
  <c r="O232" i="1"/>
  <c r="Q130" i="14"/>
  <c r="M156" i="14"/>
  <c r="Q52" i="15"/>
  <c r="D78" i="14"/>
  <c r="Q181" i="13"/>
  <c r="Q51" i="15"/>
  <c r="O51" i="15"/>
  <c r="P233" i="1"/>
  <c r="O207" i="14"/>
  <c r="M155" i="1"/>
  <c r="N77" i="14"/>
  <c r="Q102" i="14"/>
  <c r="Q104" i="14" s="1"/>
  <c r="O181" i="15"/>
  <c r="D78" i="1"/>
  <c r="N78" i="17"/>
  <c r="M233" i="14"/>
  <c r="D78" i="17"/>
  <c r="C78" i="17"/>
  <c r="Q207" i="17"/>
  <c r="Q25" i="17"/>
  <c r="N78" i="14"/>
  <c r="M156" i="13"/>
  <c r="M78" i="16"/>
  <c r="Q207" i="13"/>
  <c r="W207" i="13" s="1"/>
  <c r="Q182" i="17"/>
  <c r="Q51" i="13"/>
  <c r="O232" i="13"/>
  <c r="O233" i="13" s="1"/>
  <c r="P234" i="1"/>
  <c r="N234" i="16"/>
  <c r="O76" i="17"/>
  <c r="N78" i="16"/>
  <c r="Q25" i="13"/>
  <c r="Q25" i="15"/>
  <c r="E51" i="14"/>
  <c r="E76" i="13"/>
  <c r="D77" i="14"/>
  <c r="W206" i="15"/>
  <c r="Q206" i="15"/>
  <c r="P233" i="13"/>
  <c r="Q51" i="14"/>
  <c r="E76" i="1"/>
  <c r="O78" i="14"/>
  <c r="Q182" i="14"/>
  <c r="Q52" i="14"/>
  <c r="W206" i="1"/>
  <c r="Q206" i="1"/>
  <c r="M156" i="17"/>
  <c r="O154" i="15"/>
  <c r="Q182" i="13"/>
  <c r="O154" i="16"/>
  <c r="Q181" i="17"/>
  <c r="O25" i="14"/>
  <c r="P233" i="14"/>
  <c r="M77" i="16"/>
  <c r="O181" i="1"/>
  <c r="M77" i="15"/>
  <c r="O129" i="14"/>
  <c r="Q206" i="13"/>
  <c r="Q208" i="13" s="1"/>
  <c r="P156" i="13"/>
  <c r="N156" i="14"/>
  <c r="N156" i="16"/>
  <c r="N156" i="1"/>
  <c r="O130" i="16"/>
  <c r="M78" i="1"/>
  <c r="E26" i="16"/>
  <c r="E25" i="14"/>
  <c r="O26" i="16"/>
  <c r="E25" i="15"/>
  <c r="E26" i="14"/>
  <c r="O26" i="15"/>
  <c r="E26" i="1"/>
  <c r="E25" i="1"/>
  <c r="E26" i="17"/>
  <c r="O26" i="13"/>
  <c r="E25" i="13"/>
  <c r="Q26" i="1"/>
  <c r="E26" i="13"/>
  <c r="Q26" i="13"/>
  <c r="E25" i="17"/>
  <c r="Q26" i="17"/>
  <c r="O26" i="17"/>
  <c r="Q26" i="14"/>
  <c r="E25" i="16"/>
  <c r="O26" i="14"/>
  <c r="E26" i="15"/>
  <c r="Q26" i="15"/>
  <c r="O26" i="1"/>
  <c r="Q229" i="17"/>
  <c r="Q232" i="17" s="1"/>
  <c r="W232" i="17" s="1"/>
  <c r="Q229" i="15"/>
  <c r="Q232" i="15" s="1"/>
  <c r="W232" i="15" s="1"/>
  <c r="Q229" i="14"/>
  <c r="Q232" i="14" s="1"/>
  <c r="W232" i="14" s="1"/>
  <c r="Q229" i="1"/>
  <c r="Q232" i="1" s="1"/>
  <c r="W232" i="1" s="1"/>
  <c r="Q73" i="15"/>
  <c r="Q76" i="15" s="1"/>
  <c r="Q73" i="17"/>
  <c r="Q76" i="17" s="1"/>
  <c r="W102" i="17"/>
  <c r="W180" i="15"/>
  <c r="W180" i="1"/>
  <c r="Q151" i="15"/>
  <c r="Q154" i="15" s="1"/>
  <c r="Q151" i="14"/>
  <c r="W180" i="14"/>
  <c r="W181" i="13"/>
  <c r="Q151" i="16"/>
  <c r="Q154" i="16" s="1"/>
  <c r="O150" i="17"/>
  <c r="O72" i="14"/>
  <c r="O72" i="16"/>
  <c r="Q124" i="14"/>
  <c r="Q129" i="14" s="1"/>
  <c r="Q124" i="1"/>
  <c r="W124" i="1" s="1"/>
  <c r="O72" i="15"/>
  <c r="Q124" i="17"/>
  <c r="Q129" i="17" s="1"/>
  <c r="E72" i="1"/>
  <c r="O228" i="14"/>
  <c r="E72" i="16"/>
  <c r="Q98" i="16"/>
  <c r="Q103" i="16" s="1"/>
  <c r="O72" i="13"/>
  <c r="Q98" i="15"/>
  <c r="Q103" i="15" s="1"/>
  <c r="Q98" i="14"/>
  <c r="Q103" i="14" s="1"/>
  <c r="Q225" i="13"/>
  <c r="Q228" i="13" s="1"/>
  <c r="W228" i="13" s="1"/>
  <c r="O228" i="13"/>
  <c r="O150" i="14"/>
  <c r="Q225" i="16"/>
  <c r="Q228" i="16" s="1"/>
  <c r="O228" i="16"/>
  <c r="E72" i="17"/>
  <c r="Q98" i="17"/>
  <c r="Q103" i="17" s="1"/>
  <c r="O228" i="15"/>
  <c r="Q69" i="17"/>
  <c r="Q72" i="17" s="1"/>
  <c r="O72" i="17"/>
  <c r="Q124" i="15"/>
  <c r="Q129" i="15" s="1"/>
  <c r="E72" i="15"/>
  <c r="Q225" i="1"/>
  <c r="Q228" i="1" s="1"/>
  <c r="W228" i="1" s="1"/>
  <c r="O228" i="1"/>
  <c r="O150" i="16"/>
  <c r="E72" i="14"/>
  <c r="Q98" i="13"/>
  <c r="Q103" i="13" s="1"/>
  <c r="Q202" i="15"/>
  <c r="W202" i="15" s="1"/>
  <c r="O150" i="13"/>
  <c r="O150" i="15"/>
  <c r="O150" i="1"/>
  <c r="O156" i="1" s="1"/>
  <c r="Q69" i="1"/>
  <c r="Q72" i="1" s="1"/>
  <c r="O72" i="1"/>
  <c r="Q225" i="17"/>
  <c r="Q228" i="17" s="1"/>
  <c r="W228" i="17" s="1"/>
  <c r="O228" i="17"/>
  <c r="E72" i="13"/>
  <c r="Q124" i="13"/>
  <c r="Q129" i="13" s="1"/>
  <c r="Q98" i="1"/>
  <c r="Q104" i="1" s="1"/>
  <c r="Q124" i="16"/>
  <c r="Q129" i="16" s="1"/>
  <c r="E68" i="15"/>
  <c r="E77" i="15" s="1"/>
  <c r="Q198" i="14"/>
  <c r="O68" i="14"/>
  <c r="O77" i="14" s="1"/>
  <c r="O146" i="15"/>
  <c r="Q148" i="15"/>
  <c r="Q147" i="16"/>
  <c r="Q148" i="17"/>
  <c r="Q148" i="14"/>
  <c r="O68" i="16"/>
  <c r="O77" i="16" s="1"/>
  <c r="Q148" i="13"/>
  <c r="Q148" i="1"/>
  <c r="E68" i="16"/>
  <c r="E77" i="16" s="1"/>
  <c r="E68" i="1"/>
  <c r="E77" i="1" s="1"/>
  <c r="Q148" i="16"/>
  <c r="O68" i="13"/>
  <c r="O77" i="13" s="1"/>
  <c r="E68" i="13"/>
  <c r="E77" i="13" s="1"/>
  <c r="O68" i="15"/>
  <c r="O77" i="15" s="1"/>
  <c r="W172" i="17"/>
  <c r="E68" i="14"/>
  <c r="E77" i="14" s="1"/>
  <c r="O146" i="13"/>
  <c r="O155" i="13" s="1"/>
  <c r="W172" i="14"/>
  <c r="O146" i="17"/>
  <c r="O155" i="17" s="1"/>
  <c r="O146" i="16"/>
  <c r="O68" i="1"/>
  <c r="O77" i="1" s="1"/>
  <c r="W172" i="1"/>
  <c r="W120" i="1"/>
  <c r="W172" i="15"/>
  <c r="W198" i="13"/>
  <c r="W172" i="13"/>
  <c r="E68" i="17"/>
  <c r="E77" i="17" s="1"/>
  <c r="O146" i="14"/>
  <c r="O146" i="1"/>
  <c r="O68" i="17"/>
  <c r="O77" i="17" s="1"/>
  <c r="W198" i="15"/>
  <c r="Q198" i="16"/>
  <c r="Q198" i="1"/>
  <c r="O224" i="16"/>
  <c r="O233" i="16" s="1"/>
  <c r="Q221" i="13"/>
  <c r="Q224" i="13" s="1"/>
  <c r="Q233" i="13" s="1"/>
  <c r="W233" i="13" s="1"/>
  <c r="O224" i="13"/>
  <c r="O224" i="14"/>
  <c r="O233" i="14" s="1"/>
  <c r="O224" i="15"/>
  <c r="O233" i="15" s="1"/>
  <c r="O224" i="1"/>
  <c r="O224" i="17"/>
  <c r="Q65" i="15"/>
  <c r="Q68" i="15" s="1"/>
  <c r="Q42" i="16"/>
  <c r="Q51" i="16" s="1"/>
  <c r="Q65" i="13"/>
  <c r="Q68" i="13" s="1"/>
  <c r="Q77" i="13" s="1"/>
  <c r="Q65" i="1"/>
  <c r="Q68" i="1" s="1"/>
  <c r="Q65" i="17"/>
  <c r="Q68" i="17" s="1"/>
  <c r="Q77" i="17" s="1"/>
  <c r="Q221" i="1"/>
  <c r="Q221" i="15"/>
  <c r="Q223" i="1"/>
  <c r="Q143" i="16"/>
  <c r="Q146" i="16" s="1"/>
  <c r="Q143" i="15"/>
  <c r="Q146" i="15" s="1"/>
  <c r="Q194" i="16"/>
  <c r="Q208" i="16" s="1"/>
  <c r="Q168" i="16"/>
  <c r="Q182" i="16" s="1"/>
  <c r="Q194" i="1"/>
  <c r="Q90" i="17"/>
  <c r="Q12" i="16"/>
  <c r="Q64" i="1"/>
  <c r="Q221" i="17"/>
  <c r="Q224" i="17" s="1"/>
  <c r="Q233" i="17" s="1"/>
  <c r="Q73" i="1"/>
  <c r="Q76" i="1" s="1"/>
  <c r="O64" i="1"/>
  <c r="O142" i="16"/>
  <c r="O64" i="13"/>
  <c r="O78" i="13" s="1"/>
  <c r="Q220" i="17"/>
  <c r="Q65" i="14"/>
  <c r="Q68" i="14" s="1"/>
  <c r="Q69" i="13"/>
  <c r="Q72" i="13" s="1"/>
  <c r="Q61" i="13"/>
  <c r="Q64" i="13" s="1"/>
  <c r="Q229" i="13"/>
  <c r="Q232" i="13" s="1"/>
  <c r="W232" i="13" s="1"/>
  <c r="Q64" i="15"/>
  <c r="Q78" i="15" s="1"/>
  <c r="O64" i="15"/>
  <c r="O78" i="15" s="1"/>
  <c r="Q140" i="16"/>
  <c r="Q142" i="16" s="1"/>
  <c r="Q73" i="13"/>
  <c r="Q76" i="13" s="1"/>
  <c r="O220" i="17"/>
  <c r="O234" i="17" s="1"/>
  <c r="Q69" i="15"/>
  <c r="Q72" i="15" s="1"/>
  <c r="Q220" i="13"/>
  <c r="Q234" i="13" s="1"/>
  <c r="W234" i="13" s="1"/>
  <c r="O220" i="13"/>
  <c r="O220" i="15"/>
  <c r="O234" i="15" s="1"/>
  <c r="Q217" i="15"/>
  <c r="Q220" i="15" s="1"/>
  <c r="Q147" i="15"/>
  <c r="Q229" i="16"/>
  <c r="Q232" i="16" s="1"/>
  <c r="Q73" i="16"/>
  <c r="Q76" i="16" s="1"/>
  <c r="Q69" i="16"/>
  <c r="Q72" i="16" s="1"/>
  <c r="Q139" i="1"/>
  <c r="Q142" i="1" s="1"/>
  <c r="O142" i="1"/>
  <c r="Q143" i="1"/>
  <c r="Q146" i="1" s="1"/>
  <c r="Q153" i="14"/>
  <c r="Q151" i="13"/>
  <c r="Q154" i="13" s="1"/>
  <c r="Q143" i="13"/>
  <c r="Q146" i="13" s="1"/>
  <c r="Q73" i="14"/>
  <c r="Q76" i="14" s="1"/>
  <c r="O64" i="14"/>
  <c r="Q64" i="17"/>
  <c r="O220" i="14"/>
  <c r="Q217" i="14"/>
  <c r="Q220" i="14" s="1"/>
  <c r="Q143" i="14"/>
  <c r="Q146" i="14" s="1"/>
  <c r="Q221" i="16"/>
  <c r="Q224" i="16" s="1"/>
  <c r="Q233" i="16" s="1"/>
  <c r="Q65" i="16"/>
  <c r="Q68" i="16" s="1"/>
  <c r="O142" i="14"/>
  <c r="O64" i="17"/>
  <c r="O78" i="17" s="1"/>
  <c r="Q139" i="17"/>
  <c r="Q142" i="17" s="1"/>
  <c r="O142" i="17"/>
  <c r="O156" i="17" s="1"/>
  <c r="O220" i="1"/>
  <c r="O234" i="1" s="1"/>
  <c r="Q147" i="14"/>
  <c r="Q147" i="13"/>
  <c r="O142" i="13"/>
  <c r="Q139" i="13"/>
  <c r="Q142" i="13" s="1"/>
  <c r="Q69" i="14"/>
  <c r="Q72" i="14" s="1"/>
  <c r="Q225" i="15"/>
  <c r="Q228" i="15" s="1"/>
  <c r="W228" i="15" s="1"/>
  <c r="Q139" i="15"/>
  <c r="Q142" i="15" s="1"/>
  <c r="O142" i="15"/>
  <c r="Q225" i="14"/>
  <c r="Q228" i="14" s="1"/>
  <c r="W228" i="14" s="1"/>
  <c r="Q142" i="14"/>
  <c r="O220" i="16"/>
  <c r="Q38" i="16"/>
  <c r="Q52" i="16" s="1"/>
  <c r="Q147" i="1"/>
  <c r="Q151" i="17"/>
  <c r="Q154" i="17" s="1"/>
  <c r="Q143" i="17"/>
  <c r="Q146" i="17" s="1"/>
  <c r="Q61" i="16"/>
  <c r="Q64" i="16" s="1"/>
  <c r="O64" i="16"/>
  <c r="O78" i="16" s="1"/>
  <c r="Q151" i="1"/>
  <c r="Q154" i="1" s="1"/>
  <c r="Q221" i="14"/>
  <c r="Q147" i="17"/>
  <c r="E64" i="13"/>
  <c r="E64" i="14"/>
  <c r="E78" i="14" s="1"/>
  <c r="E64" i="17"/>
  <c r="E78" i="17" s="1"/>
  <c r="E64" i="16"/>
  <c r="E78" i="16" s="1"/>
  <c r="E64" i="15"/>
  <c r="E78" i="15" s="1"/>
  <c r="E64" i="1"/>
  <c r="E78" i="1" s="1"/>
  <c r="H9" i="14"/>
  <c r="H10" i="14"/>
  <c r="Q130" i="17" l="1"/>
  <c r="Q104" i="13"/>
  <c r="E78" i="13"/>
  <c r="Q155" i="17"/>
  <c r="O234" i="14"/>
  <c r="O156" i="16"/>
  <c r="Q207" i="1"/>
  <c r="Q130" i="13"/>
  <c r="Q207" i="16"/>
  <c r="W207" i="16" s="1"/>
  <c r="Q78" i="13"/>
  <c r="Q208" i="1"/>
  <c r="Q77" i="15"/>
  <c r="O155" i="1"/>
  <c r="W207" i="14"/>
  <c r="Q154" i="14"/>
  <c r="Q130" i="16"/>
  <c r="Q104" i="15"/>
  <c r="Q129" i="1"/>
  <c r="W129" i="1" s="1"/>
  <c r="Q78" i="16"/>
  <c r="O156" i="14"/>
  <c r="O156" i="15"/>
  <c r="Q78" i="17"/>
  <c r="Q77" i="16"/>
  <c r="O155" i="14"/>
  <c r="Q156" i="15"/>
  <c r="W206" i="13"/>
  <c r="Q208" i="14"/>
  <c r="Q104" i="16"/>
  <c r="Q207" i="15"/>
  <c r="Q130" i="1"/>
  <c r="Q77" i="14"/>
  <c r="W207" i="1"/>
  <c r="Q130" i="15"/>
  <c r="O78" i="1"/>
  <c r="O234" i="16"/>
  <c r="Q155" i="14"/>
  <c r="O234" i="13"/>
  <c r="Q234" i="17"/>
  <c r="Q78" i="1"/>
  <c r="Q155" i="15"/>
  <c r="Q77" i="1"/>
  <c r="O155" i="16"/>
  <c r="O155" i="15"/>
  <c r="Q208" i="15"/>
  <c r="O233" i="1"/>
  <c r="W206" i="14"/>
  <c r="O233" i="17"/>
  <c r="Q26" i="16"/>
  <c r="W207" i="15"/>
  <c r="W103" i="17"/>
  <c r="W180" i="13"/>
  <c r="W180" i="17"/>
  <c r="W181" i="15"/>
  <c r="W181" i="17"/>
  <c r="W181" i="14"/>
  <c r="Q150" i="17"/>
  <c r="Q156" i="17" s="1"/>
  <c r="Q150" i="1"/>
  <c r="Q156" i="1" s="1"/>
  <c r="Q150" i="15"/>
  <c r="Q150" i="16"/>
  <c r="Q155" i="16" s="1"/>
  <c r="Q150" i="13"/>
  <c r="Q156" i="13" s="1"/>
  <c r="Q150" i="14"/>
  <c r="W198" i="14"/>
  <c r="W224" i="13"/>
  <c r="W198" i="1"/>
  <c r="W198" i="16"/>
  <c r="Q224" i="1"/>
  <c r="Q233" i="1" s="1"/>
  <c r="W233" i="1" s="1"/>
  <c r="Q223" i="15"/>
  <c r="Q223" i="14"/>
  <c r="Q224" i="14" s="1"/>
  <c r="Q233" i="14" s="1"/>
  <c r="W233" i="14" s="1"/>
  <c r="Q220" i="16"/>
  <c r="Q234" i="16" s="1"/>
  <c r="Q220" i="1"/>
  <c r="Q64" i="14"/>
  <c r="Q78" i="14" s="1"/>
  <c r="I9" i="14"/>
  <c r="I10" i="14"/>
  <c r="Q156" i="14" l="1"/>
  <c r="Q155" i="1"/>
  <c r="Q156" i="16"/>
  <c r="Q234" i="14"/>
  <c r="W234" i="14" s="1"/>
  <c r="Q234" i="1"/>
  <c r="W234" i="1" s="1"/>
  <c r="Q155" i="13"/>
  <c r="W224" i="14"/>
  <c r="W224" i="1"/>
  <c r="Q224" i="15"/>
  <c r="H14" i="14"/>
  <c r="Q233" i="15" l="1"/>
  <c r="W233" i="15" s="1"/>
  <c r="Q234" i="15"/>
  <c r="W234" i="15" s="1"/>
  <c r="W224" i="15"/>
  <c r="U168" i="13" l="1"/>
  <c r="U182" i="13" s="1"/>
  <c r="S168" i="13"/>
  <c r="S182" i="13" s="1"/>
  <c r="R168" i="13"/>
  <c r="R182" i="13" s="1"/>
  <c r="U168" i="14"/>
  <c r="U182" i="14" s="1"/>
  <c r="S168" i="14"/>
  <c r="S182" i="14" s="1"/>
  <c r="R168" i="14"/>
  <c r="R182" i="14" s="1"/>
  <c r="U168" i="15"/>
  <c r="U182" i="15" s="1"/>
  <c r="S168" i="15"/>
  <c r="S182" i="15" s="1"/>
  <c r="R168" i="15"/>
  <c r="R182" i="15" s="1"/>
  <c r="U168" i="16"/>
  <c r="U182" i="16" s="1"/>
  <c r="S168" i="16"/>
  <c r="S182" i="16" s="1"/>
  <c r="R168" i="16"/>
  <c r="R182" i="16" s="1"/>
  <c r="U168" i="17"/>
  <c r="U182" i="17" s="1"/>
  <c r="S168" i="17"/>
  <c r="S182" i="17" s="1"/>
  <c r="R168" i="17"/>
  <c r="R182" i="17" s="1"/>
  <c r="U168" i="1"/>
  <c r="U182" i="1" s="1"/>
  <c r="S168" i="1"/>
  <c r="S182" i="1" s="1"/>
  <c r="R168" i="1"/>
  <c r="R182" i="1" s="1"/>
  <c r="R217" i="16"/>
  <c r="U168" i="20" l="1"/>
  <c r="T168" i="16"/>
  <c r="T182" i="16" s="1"/>
  <c r="S168" i="20"/>
  <c r="R168" i="20"/>
  <c r="T95" i="14"/>
  <c r="V168" i="16" l="1"/>
  <c r="T168" i="20"/>
  <c r="V168" i="20" l="1"/>
  <c r="U116" i="1" l="1"/>
  <c r="U130" i="1" s="1"/>
  <c r="S116" i="1"/>
  <c r="S130" i="1" s="1"/>
  <c r="R116" i="1"/>
  <c r="R130" i="1" s="1"/>
  <c r="U116" i="13"/>
  <c r="U130" i="13" s="1"/>
  <c r="S116" i="13"/>
  <c r="S130" i="13" s="1"/>
  <c r="R116" i="13"/>
  <c r="R130" i="13" s="1"/>
  <c r="U116" i="14"/>
  <c r="U130" i="14" s="1"/>
  <c r="S116" i="14"/>
  <c r="S130" i="14" s="1"/>
  <c r="R116" i="14"/>
  <c r="R130" i="14" s="1"/>
  <c r="U116" i="15"/>
  <c r="U130" i="15" s="1"/>
  <c r="S116" i="15"/>
  <c r="S130" i="15" s="1"/>
  <c r="R116" i="15"/>
  <c r="R130" i="15" s="1"/>
  <c r="U116" i="16"/>
  <c r="U130" i="16" s="1"/>
  <c r="S116" i="16"/>
  <c r="S130" i="16" s="1"/>
  <c r="R116" i="16"/>
  <c r="R130" i="16" s="1"/>
  <c r="U116" i="17"/>
  <c r="U130" i="17" s="1"/>
  <c r="S116" i="17"/>
  <c r="S130" i="17" s="1"/>
  <c r="R116" i="17"/>
  <c r="R130" i="17" s="1"/>
  <c r="U90" i="1"/>
  <c r="U104" i="1" s="1"/>
  <c r="S90" i="1"/>
  <c r="S104" i="1" s="1"/>
  <c r="R90" i="1"/>
  <c r="R104" i="1" s="1"/>
  <c r="U90" i="13"/>
  <c r="U104" i="13" s="1"/>
  <c r="S90" i="13"/>
  <c r="S104" i="13" s="1"/>
  <c r="R90" i="13"/>
  <c r="R104" i="13" s="1"/>
  <c r="U90" i="14"/>
  <c r="U104" i="14" s="1"/>
  <c r="S90" i="14"/>
  <c r="S104" i="14" s="1"/>
  <c r="R90" i="14"/>
  <c r="R104" i="14" s="1"/>
  <c r="U90" i="15"/>
  <c r="U104" i="15" s="1"/>
  <c r="S90" i="15"/>
  <c r="S104" i="15" s="1"/>
  <c r="R90" i="15"/>
  <c r="R104" i="15" s="1"/>
  <c r="U90" i="16"/>
  <c r="U104" i="16" s="1"/>
  <c r="S90" i="16"/>
  <c r="S104" i="16" s="1"/>
  <c r="R90" i="16"/>
  <c r="R104" i="16" s="1"/>
  <c r="U90" i="17"/>
  <c r="U104" i="17" s="1"/>
  <c r="S90" i="17"/>
  <c r="S104" i="17" s="1"/>
  <c r="R90" i="17"/>
  <c r="R104" i="17" s="1"/>
  <c r="G75" i="1"/>
  <c r="F75" i="1"/>
  <c r="G74" i="1"/>
  <c r="F74" i="1"/>
  <c r="G73" i="1"/>
  <c r="F73" i="1"/>
  <c r="G71" i="1"/>
  <c r="F71" i="1"/>
  <c r="G70" i="1"/>
  <c r="F70" i="1"/>
  <c r="G69" i="1"/>
  <c r="F69" i="1"/>
  <c r="G67" i="1"/>
  <c r="F67" i="1"/>
  <c r="G66" i="1"/>
  <c r="F66" i="1"/>
  <c r="G65" i="1"/>
  <c r="F65" i="1"/>
  <c r="G63" i="1"/>
  <c r="F63" i="1"/>
  <c r="G62" i="1"/>
  <c r="F62" i="1"/>
  <c r="G75" i="13"/>
  <c r="F75" i="13"/>
  <c r="G74" i="13"/>
  <c r="F74" i="13"/>
  <c r="G73" i="13"/>
  <c r="F73" i="13"/>
  <c r="G71" i="13"/>
  <c r="F71" i="13"/>
  <c r="G70" i="13"/>
  <c r="F70" i="13"/>
  <c r="G69" i="13"/>
  <c r="F69" i="13"/>
  <c r="G67" i="13"/>
  <c r="F67" i="13"/>
  <c r="G66" i="13"/>
  <c r="F66" i="13"/>
  <c r="G65" i="13"/>
  <c r="F65" i="13"/>
  <c r="G63" i="13"/>
  <c r="F63" i="13"/>
  <c r="G62" i="13"/>
  <c r="F62" i="13"/>
  <c r="G75" i="14"/>
  <c r="F75" i="14"/>
  <c r="G74" i="14"/>
  <c r="F74" i="14"/>
  <c r="G73" i="14"/>
  <c r="F73" i="14"/>
  <c r="G71" i="14"/>
  <c r="F71" i="14"/>
  <c r="G70" i="14"/>
  <c r="F70" i="14"/>
  <c r="G69" i="14"/>
  <c r="F69" i="14"/>
  <c r="G67" i="14"/>
  <c r="F67" i="14"/>
  <c r="G66" i="14"/>
  <c r="F66" i="14"/>
  <c r="G65" i="14"/>
  <c r="F65" i="14"/>
  <c r="G63" i="14"/>
  <c r="F63" i="14"/>
  <c r="G62" i="14"/>
  <c r="F62" i="14"/>
  <c r="G75" i="15"/>
  <c r="F75" i="15"/>
  <c r="G74" i="15"/>
  <c r="F74" i="15"/>
  <c r="G73" i="15"/>
  <c r="F73" i="15"/>
  <c r="G71" i="15"/>
  <c r="F71" i="15"/>
  <c r="G70" i="15"/>
  <c r="F70" i="15"/>
  <c r="G69" i="15"/>
  <c r="F69" i="15"/>
  <c r="G67" i="15"/>
  <c r="F67" i="15"/>
  <c r="G66" i="15"/>
  <c r="F66" i="15"/>
  <c r="G65" i="15"/>
  <c r="F65" i="15"/>
  <c r="G63" i="15"/>
  <c r="F63" i="15"/>
  <c r="G62" i="15"/>
  <c r="F62" i="15"/>
  <c r="G75" i="16"/>
  <c r="G76" i="16" s="1"/>
  <c r="F75" i="16"/>
  <c r="G74" i="16"/>
  <c r="F74" i="16"/>
  <c r="G73" i="16"/>
  <c r="F73" i="16"/>
  <c r="G71" i="16"/>
  <c r="F71" i="16"/>
  <c r="G70" i="16"/>
  <c r="F70" i="16"/>
  <c r="G69" i="16"/>
  <c r="F69" i="16"/>
  <c r="G67" i="16"/>
  <c r="F67" i="16"/>
  <c r="G66" i="16"/>
  <c r="F66" i="16"/>
  <c r="G65" i="16"/>
  <c r="F65" i="16"/>
  <c r="G63" i="16"/>
  <c r="F63" i="16"/>
  <c r="G62" i="16"/>
  <c r="F62" i="16"/>
  <c r="G75" i="17"/>
  <c r="F75" i="17"/>
  <c r="F76" i="17" s="1"/>
  <c r="G74" i="17"/>
  <c r="F74" i="17"/>
  <c r="G73" i="17"/>
  <c r="F73" i="17"/>
  <c r="G71" i="17"/>
  <c r="F71" i="17"/>
  <c r="G70" i="17"/>
  <c r="F70" i="17"/>
  <c r="G69" i="17"/>
  <c r="F69" i="17"/>
  <c r="G67" i="17"/>
  <c r="F67" i="17"/>
  <c r="G66" i="17"/>
  <c r="F66" i="17"/>
  <c r="G65" i="17"/>
  <c r="F65" i="17"/>
  <c r="G63" i="17"/>
  <c r="F63" i="17"/>
  <c r="G62" i="17"/>
  <c r="F62" i="17"/>
  <c r="H49" i="1"/>
  <c r="H48" i="1"/>
  <c r="H47" i="1"/>
  <c r="H45" i="1"/>
  <c r="H44" i="1"/>
  <c r="H43" i="1"/>
  <c r="H41" i="1"/>
  <c r="H40" i="1"/>
  <c r="H39" i="1"/>
  <c r="G38" i="1"/>
  <c r="G52" i="1" s="1"/>
  <c r="F38" i="1"/>
  <c r="F52" i="1" s="1"/>
  <c r="H49" i="13"/>
  <c r="H48" i="13"/>
  <c r="H47" i="13"/>
  <c r="H45" i="13"/>
  <c r="H44" i="13"/>
  <c r="H43" i="13"/>
  <c r="H41" i="13"/>
  <c r="H40" i="13"/>
  <c r="H39" i="13"/>
  <c r="G38" i="13"/>
  <c r="G52" i="13" s="1"/>
  <c r="F38" i="13"/>
  <c r="F52" i="13" s="1"/>
  <c r="A52" i="13" s="1"/>
  <c r="H49" i="14"/>
  <c r="H48" i="14"/>
  <c r="H47" i="14"/>
  <c r="H45" i="14"/>
  <c r="H44" i="14"/>
  <c r="H43" i="14"/>
  <c r="H41" i="14"/>
  <c r="H40" i="14"/>
  <c r="H39" i="14"/>
  <c r="G38" i="14"/>
  <c r="G52" i="14" s="1"/>
  <c r="F38" i="14"/>
  <c r="F52" i="14" s="1"/>
  <c r="H49" i="15"/>
  <c r="H48" i="15"/>
  <c r="H47" i="15"/>
  <c r="H45" i="15"/>
  <c r="H44" i="15"/>
  <c r="H43" i="15"/>
  <c r="H41" i="15"/>
  <c r="H40" i="15"/>
  <c r="H39" i="15"/>
  <c r="G38" i="15"/>
  <c r="G52" i="15" s="1"/>
  <c r="F38" i="15"/>
  <c r="F52" i="15" s="1"/>
  <c r="A52" i="15" s="1"/>
  <c r="H49" i="16"/>
  <c r="H48" i="16"/>
  <c r="H47" i="16"/>
  <c r="H45" i="16"/>
  <c r="H44" i="16"/>
  <c r="H43" i="16"/>
  <c r="H41" i="16"/>
  <c r="H40" i="16"/>
  <c r="H39" i="16"/>
  <c r="G38" i="16"/>
  <c r="G52" i="16" s="1"/>
  <c r="F38" i="16"/>
  <c r="F52" i="16" s="1"/>
  <c r="H49" i="17"/>
  <c r="H48" i="17"/>
  <c r="H47" i="17"/>
  <c r="H45" i="17"/>
  <c r="H44" i="17"/>
  <c r="H43" i="17"/>
  <c r="H41" i="17"/>
  <c r="H40" i="17"/>
  <c r="H39" i="17"/>
  <c r="G38" i="17"/>
  <c r="G52" i="17" s="1"/>
  <c r="F38" i="17"/>
  <c r="F52" i="17" s="1"/>
  <c r="G49" i="20"/>
  <c r="G49" i="19" s="1"/>
  <c r="F49" i="20"/>
  <c r="F49" i="19" s="1"/>
  <c r="D49" i="20"/>
  <c r="D49" i="19" s="1"/>
  <c r="C49" i="20"/>
  <c r="C49" i="19" s="1"/>
  <c r="G48" i="20"/>
  <c r="F48" i="20"/>
  <c r="D48" i="20"/>
  <c r="C48" i="20"/>
  <c r="C48" i="19" s="1"/>
  <c r="G47" i="20"/>
  <c r="F47" i="20"/>
  <c r="D47" i="20"/>
  <c r="D50" i="20" s="1"/>
  <c r="C47" i="20"/>
  <c r="G45" i="20"/>
  <c r="F45" i="20"/>
  <c r="D45" i="20"/>
  <c r="C45" i="20"/>
  <c r="C45" i="19" s="1"/>
  <c r="G44" i="20"/>
  <c r="G44" i="19" s="1"/>
  <c r="F44" i="20"/>
  <c r="D44" i="20"/>
  <c r="C44" i="20"/>
  <c r="C44" i="19" s="1"/>
  <c r="G43" i="20"/>
  <c r="F43" i="20"/>
  <c r="D43" i="20"/>
  <c r="C43" i="20"/>
  <c r="G41" i="20"/>
  <c r="G41" i="19" s="1"/>
  <c r="F41" i="20"/>
  <c r="D41" i="20"/>
  <c r="D41" i="19" s="1"/>
  <c r="C41" i="20"/>
  <c r="C41" i="19" s="1"/>
  <c r="G40" i="20"/>
  <c r="F40" i="20"/>
  <c r="D40" i="20"/>
  <c r="C40" i="20"/>
  <c r="C40" i="19" s="1"/>
  <c r="G39" i="20"/>
  <c r="F39" i="20"/>
  <c r="D39" i="20"/>
  <c r="C39" i="20"/>
  <c r="H23" i="1"/>
  <c r="H22" i="1"/>
  <c r="H21" i="1"/>
  <c r="H19" i="1"/>
  <c r="H18" i="1"/>
  <c r="H17" i="1"/>
  <c r="H15" i="1"/>
  <c r="H14" i="1"/>
  <c r="H13" i="1"/>
  <c r="H11" i="1"/>
  <c r="H10" i="1"/>
  <c r="H23" i="13"/>
  <c r="H22" i="13"/>
  <c r="H21" i="13"/>
  <c r="H19" i="13"/>
  <c r="H18" i="13"/>
  <c r="H17" i="13"/>
  <c r="H15" i="13"/>
  <c r="H14" i="13"/>
  <c r="H13" i="13"/>
  <c r="H11" i="13"/>
  <c r="H10" i="13"/>
  <c r="H23" i="14"/>
  <c r="H22" i="14"/>
  <c r="H21" i="14"/>
  <c r="H19" i="14"/>
  <c r="H18" i="14"/>
  <c r="H17" i="14"/>
  <c r="H15" i="14"/>
  <c r="H13" i="14"/>
  <c r="H11" i="14"/>
  <c r="H23" i="15"/>
  <c r="H22" i="15"/>
  <c r="H21" i="15"/>
  <c r="H19" i="15"/>
  <c r="H18" i="15"/>
  <c r="H17" i="15"/>
  <c r="H15" i="15"/>
  <c r="H14" i="15"/>
  <c r="H13" i="15"/>
  <c r="H11" i="15"/>
  <c r="H10" i="15"/>
  <c r="H23" i="16"/>
  <c r="H22" i="16"/>
  <c r="H21" i="16"/>
  <c r="H19" i="16"/>
  <c r="H18" i="16"/>
  <c r="H17" i="16"/>
  <c r="H15" i="16"/>
  <c r="H14" i="16"/>
  <c r="H13" i="16"/>
  <c r="H11" i="16"/>
  <c r="H10" i="16"/>
  <c r="H23" i="17"/>
  <c r="H22" i="17"/>
  <c r="H21" i="17"/>
  <c r="H19" i="17"/>
  <c r="H18" i="17"/>
  <c r="H17" i="17"/>
  <c r="H15" i="17"/>
  <c r="H14" i="17"/>
  <c r="H13" i="17"/>
  <c r="H11" i="17"/>
  <c r="H10" i="17"/>
  <c r="G12" i="1"/>
  <c r="G26" i="1" s="1"/>
  <c r="F12" i="1"/>
  <c r="F26" i="1" s="1"/>
  <c r="G26" i="13"/>
  <c r="F26" i="13"/>
  <c r="G12" i="14"/>
  <c r="G26" i="14" s="1"/>
  <c r="F12" i="14"/>
  <c r="F26" i="14" s="1"/>
  <c r="G12" i="15"/>
  <c r="G26" i="15" s="1"/>
  <c r="F12" i="15"/>
  <c r="F26" i="15" s="1"/>
  <c r="G12" i="16"/>
  <c r="G26" i="16" s="1"/>
  <c r="F12" i="16"/>
  <c r="F26" i="16" s="1"/>
  <c r="G12" i="17"/>
  <c r="G26" i="17" s="1"/>
  <c r="F12" i="17"/>
  <c r="F26" i="17" s="1"/>
  <c r="A52" i="1" l="1"/>
  <c r="H50" i="16"/>
  <c r="G76" i="17"/>
  <c r="H50" i="17"/>
  <c r="I50" i="17" s="1"/>
  <c r="F76" i="1"/>
  <c r="A76" i="1" s="1"/>
  <c r="H50" i="1"/>
  <c r="I50" i="1" s="1"/>
  <c r="G76" i="1"/>
  <c r="C50" i="20"/>
  <c r="A52" i="17"/>
  <c r="H50" i="14"/>
  <c r="I50" i="14" s="1"/>
  <c r="F76" i="16"/>
  <c r="H50" i="15"/>
  <c r="I50" i="15" s="1"/>
  <c r="G76" i="15"/>
  <c r="G78" i="15" s="1"/>
  <c r="F76" i="15"/>
  <c r="I50" i="16"/>
  <c r="A76" i="17"/>
  <c r="F50" i="20"/>
  <c r="G50" i="20"/>
  <c r="H50" i="13"/>
  <c r="I50" i="13" s="1"/>
  <c r="F76" i="13"/>
  <c r="G76" i="13"/>
  <c r="A52" i="14"/>
  <c r="G76" i="14"/>
  <c r="F76" i="14"/>
  <c r="H24" i="15"/>
  <c r="H24" i="16"/>
  <c r="H24" i="1"/>
  <c r="H24" i="17"/>
  <c r="H24" i="13"/>
  <c r="H24" i="14"/>
  <c r="D47" i="19"/>
  <c r="D46" i="20"/>
  <c r="H20" i="16"/>
  <c r="C46" i="20"/>
  <c r="H46" i="16"/>
  <c r="I46" i="16" s="1"/>
  <c r="G72" i="16"/>
  <c r="F72" i="16"/>
  <c r="H46" i="17"/>
  <c r="I46" i="17" s="1"/>
  <c r="G72" i="17"/>
  <c r="F72" i="17"/>
  <c r="H46" i="14"/>
  <c r="I46" i="14" s="1"/>
  <c r="G72" i="14"/>
  <c r="F72" i="14"/>
  <c r="H46" i="1"/>
  <c r="I46" i="1" s="1"/>
  <c r="G72" i="1"/>
  <c r="H20" i="1"/>
  <c r="F72" i="1"/>
  <c r="H46" i="15"/>
  <c r="I46" i="15" s="1"/>
  <c r="G72" i="15"/>
  <c r="F72" i="15"/>
  <c r="H46" i="13"/>
  <c r="I46" i="13" s="1"/>
  <c r="G45" i="19"/>
  <c r="G46" i="20"/>
  <c r="F45" i="19"/>
  <c r="F46" i="20"/>
  <c r="F72" i="13"/>
  <c r="G72" i="13"/>
  <c r="C42" i="20"/>
  <c r="C51" i="20" s="1"/>
  <c r="H20" i="17"/>
  <c r="H20" i="13"/>
  <c r="D42" i="20"/>
  <c r="D51" i="20" s="1"/>
  <c r="F68" i="15"/>
  <c r="F77" i="15" s="1"/>
  <c r="H20" i="14"/>
  <c r="H20" i="15"/>
  <c r="G68" i="13"/>
  <c r="G68" i="15"/>
  <c r="F68" i="13"/>
  <c r="F77" i="13" s="1"/>
  <c r="F68" i="17"/>
  <c r="G68" i="17"/>
  <c r="G77" i="17" s="1"/>
  <c r="F68" i="16"/>
  <c r="F68" i="14"/>
  <c r="F68" i="1"/>
  <c r="G68" i="16"/>
  <c r="G77" i="16" s="1"/>
  <c r="G68" i="14"/>
  <c r="G68" i="1"/>
  <c r="G77" i="1" s="1"/>
  <c r="F42" i="20"/>
  <c r="F51" i="20" s="1"/>
  <c r="A51" i="20" s="1"/>
  <c r="G42" i="20"/>
  <c r="G51" i="20" s="1"/>
  <c r="H42" i="17"/>
  <c r="H42" i="13"/>
  <c r="H51" i="13" s="1"/>
  <c r="I51" i="13" s="1"/>
  <c r="H16" i="17"/>
  <c r="H16" i="1"/>
  <c r="H42" i="16"/>
  <c r="H51" i="16" s="1"/>
  <c r="I51" i="16" s="1"/>
  <c r="H42" i="1"/>
  <c r="H16" i="15"/>
  <c r="H16" i="13"/>
  <c r="H42" i="15"/>
  <c r="H51" i="15" s="1"/>
  <c r="I51" i="15" s="1"/>
  <c r="H16" i="14"/>
  <c r="H16" i="16"/>
  <c r="H42" i="14"/>
  <c r="H51" i="14" s="1"/>
  <c r="I51" i="14" s="1"/>
  <c r="F40" i="19"/>
  <c r="G40" i="19"/>
  <c r="F48" i="19"/>
  <c r="G48" i="19"/>
  <c r="F43" i="19"/>
  <c r="I47" i="17"/>
  <c r="I49" i="17"/>
  <c r="I45" i="16"/>
  <c r="I47" i="15"/>
  <c r="I48" i="14"/>
  <c r="I47" i="13"/>
  <c r="H67" i="17"/>
  <c r="H73" i="17"/>
  <c r="H69" i="16"/>
  <c r="H74" i="16"/>
  <c r="H75" i="15"/>
  <c r="H71" i="14"/>
  <c r="H67" i="13"/>
  <c r="H73" i="13"/>
  <c r="H69" i="1"/>
  <c r="I40" i="1"/>
  <c r="H75" i="17"/>
  <c r="H76" i="17" s="1"/>
  <c r="H66" i="16"/>
  <c r="H71" i="16"/>
  <c r="H74" i="14"/>
  <c r="H66" i="1"/>
  <c r="H71" i="1"/>
  <c r="I47" i="14"/>
  <c r="H69" i="17"/>
  <c r="H74" i="13"/>
  <c r="I43" i="14"/>
  <c r="H71" i="15"/>
  <c r="H67" i="14"/>
  <c r="H69" i="13"/>
  <c r="H75" i="1"/>
  <c r="H66" i="17"/>
  <c r="H71" i="17"/>
  <c r="H67" i="16"/>
  <c r="H73" i="16"/>
  <c r="H69" i="15"/>
  <c r="H74" i="15"/>
  <c r="H70" i="14"/>
  <c r="H75" i="14"/>
  <c r="H66" i="13"/>
  <c r="H71" i="13"/>
  <c r="H67" i="1"/>
  <c r="H73" i="1"/>
  <c r="I43" i="15"/>
  <c r="I44" i="1"/>
  <c r="I47" i="1"/>
  <c r="D39" i="19"/>
  <c r="G39" i="19"/>
  <c r="H39" i="20"/>
  <c r="H44" i="20"/>
  <c r="F64" i="1"/>
  <c r="F78" i="1" s="1"/>
  <c r="A78" i="1" s="1"/>
  <c r="F64" i="13"/>
  <c r="H12" i="16"/>
  <c r="F64" i="14"/>
  <c r="G64" i="13"/>
  <c r="H70" i="17"/>
  <c r="H70" i="16"/>
  <c r="H75" i="16"/>
  <c r="H76" i="16" s="1"/>
  <c r="I76" i="16" s="1"/>
  <c r="H66" i="15"/>
  <c r="H73" i="14"/>
  <c r="H12" i="1"/>
  <c r="H74" i="1"/>
  <c r="G64" i="15"/>
  <c r="G64" i="16"/>
  <c r="G78" i="16" s="1"/>
  <c r="H74" i="17"/>
  <c r="H70" i="15"/>
  <c r="H66" i="14"/>
  <c r="H12" i="17"/>
  <c r="G64" i="14"/>
  <c r="H69" i="14"/>
  <c r="H70" i="13"/>
  <c r="H75" i="13"/>
  <c r="H70" i="1"/>
  <c r="I48" i="17"/>
  <c r="I47" i="16"/>
  <c r="I44" i="15"/>
  <c r="I48" i="15"/>
  <c r="H65" i="13"/>
  <c r="F44" i="19"/>
  <c r="H44" i="19" s="1"/>
  <c r="H73" i="15"/>
  <c r="H65" i="17"/>
  <c r="H65" i="15"/>
  <c r="H65" i="14"/>
  <c r="I43" i="17"/>
  <c r="I43" i="1"/>
  <c r="F64" i="16"/>
  <c r="H41" i="20"/>
  <c r="H48" i="20"/>
  <c r="I48" i="16"/>
  <c r="I41" i="13"/>
  <c r="I44" i="13"/>
  <c r="F64" i="15"/>
  <c r="I40" i="16"/>
  <c r="I40" i="14"/>
  <c r="F64" i="17"/>
  <c r="F78" i="17" s="1"/>
  <c r="G64" i="1"/>
  <c r="G78" i="1" s="1"/>
  <c r="H67" i="15"/>
  <c r="E39" i="20"/>
  <c r="H40" i="20"/>
  <c r="I44" i="17"/>
  <c r="I41" i="16"/>
  <c r="I44" i="16"/>
  <c r="I41" i="14"/>
  <c r="G64" i="17"/>
  <c r="G78" i="17" s="1"/>
  <c r="H49" i="19"/>
  <c r="I40" i="17"/>
  <c r="H12" i="15"/>
  <c r="H12" i="14"/>
  <c r="H12" i="13"/>
  <c r="F47" i="19"/>
  <c r="I41" i="15"/>
  <c r="I40" i="13"/>
  <c r="I45" i="13"/>
  <c r="I49" i="13"/>
  <c r="I41" i="1"/>
  <c r="I45" i="1"/>
  <c r="I49" i="1"/>
  <c r="I41" i="17"/>
  <c r="I45" i="17"/>
  <c r="I49" i="16"/>
  <c r="I45" i="15"/>
  <c r="I49" i="15"/>
  <c r="I45" i="14"/>
  <c r="I49" i="14"/>
  <c r="I43" i="16"/>
  <c r="I40" i="15"/>
  <c r="I44" i="14"/>
  <c r="I48" i="13"/>
  <c r="I43" i="13"/>
  <c r="E40" i="20"/>
  <c r="E49" i="19"/>
  <c r="E49" i="20"/>
  <c r="I48" i="1"/>
  <c r="D45" i="19"/>
  <c r="E45" i="20"/>
  <c r="C43" i="19"/>
  <c r="C46" i="19" s="1"/>
  <c r="E41" i="20"/>
  <c r="E41" i="19"/>
  <c r="H65" i="1"/>
  <c r="F39" i="19"/>
  <c r="H65" i="16"/>
  <c r="D44" i="19"/>
  <c r="E44" i="20"/>
  <c r="D48" i="19"/>
  <c r="E48" i="20"/>
  <c r="D40" i="19"/>
  <c r="H43" i="20"/>
  <c r="G47" i="19"/>
  <c r="H47" i="20"/>
  <c r="G43" i="19"/>
  <c r="E43" i="20"/>
  <c r="C47" i="19"/>
  <c r="C50" i="19" s="1"/>
  <c r="E47" i="20"/>
  <c r="C39" i="19"/>
  <c r="C42" i="19" s="1"/>
  <c r="C51" i="19" s="1"/>
  <c r="D43" i="19"/>
  <c r="F41" i="19"/>
  <c r="H45" i="20"/>
  <c r="H49" i="20"/>
  <c r="H38" i="17"/>
  <c r="H52" i="17" s="1"/>
  <c r="I39" i="17"/>
  <c r="H38" i="16"/>
  <c r="H52" i="16" s="1"/>
  <c r="I39" i="16"/>
  <c r="H38" i="15"/>
  <c r="H52" i="15" s="1"/>
  <c r="I39" i="15"/>
  <c r="H38" i="14"/>
  <c r="H52" i="14" s="1"/>
  <c r="I39" i="14"/>
  <c r="H38" i="13"/>
  <c r="I39" i="13"/>
  <c r="H38" i="1"/>
  <c r="H52" i="1" s="1"/>
  <c r="I39" i="1"/>
  <c r="V193" i="1"/>
  <c r="V167" i="1"/>
  <c r="V166" i="1"/>
  <c r="F77" i="16" l="1"/>
  <c r="A77" i="16" s="1"/>
  <c r="G77" i="14"/>
  <c r="F77" i="17"/>
  <c r="A77" i="17" s="1"/>
  <c r="A77" i="15"/>
  <c r="D50" i="19"/>
  <c r="F78" i="15"/>
  <c r="A78" i="15" s="1"/>
  <c r="H76" i="1"/>
  <c r="E50" i="20"/>
  <c r="G78" i="14"/>
  <c r="H76" i="14"/>
  <c r="H51" i="17"/>
  <c r="I51" i="17" s="1"/>
  <c r="F77" i="1"/>
  <c r="A77" i="1" s="1"/>
  <c r="G77" i="15"/>
  <c r="H51" i="1"/>
  <c r="I51" i="1" s="1"/>
  <c r="F77" i="14"/>
  <c r="G77" i="13"/>
  <c r="A77" i="13" s="1"/>
  <c r="I52" i="1"/>
  <c r="I76" i="1"/>
  <c r="A76" i="15"/>
  <c r="I52" i="15"/>
  <c r="H76" i="15"/>
  <c r="I52" i="16"/>
  <c r="F78" i="16"/>
  <c r="A78" i="17"/>
  <c r="I52" i="17"/>
  <c r="I76" i="17"/>
  <c r="G50" i="19"/>
  <c r="H50" i="20"/>
  <c r="F50" i="19"/>
  <c r="A50" i="20"/>
  <c r="H52" i="13"/>
  <c r="H76" i="13"/>
  <c r="I76" i="13" s="1"/>
  <c r="A76" i="13"/>
  <c r="F78" i="13"/>
  <c r="G78" i="13"/>
  <c r="A76" i="14"/>
  <c r="F78" i="14"/>
  <c r="A78" i="14" s="1"/>
  <c r="I52" i="14"/>
  <c r="I76" i="14"/>
  <c r="H26" i="14"/>
  <c r="H26" i="16"/>
  <c r="H26" i="17"/>
  <c r="H25" i="16"/>
  <c r="H26" i="15"/>
  <c r="H26" i="1"/>
  <c r="H26" i="13"/>
  <c r="H25" i="17"/>
  <c r="I25" i="17" s="1"/>
  <c r="I24" i="17"/>
  <c r="H25" i="13"/>
  <c r="H25" i="14"/>
  <c r="H25" i="1"/>
  <c r="I25" i="1" s="1"/>
  <c r="I24" i="14"/>
  <c r="H25" i="15"/>
  <c r="I24" i="1"/>
  <c r="I24" i="13"/>
  <c r="I24" i="15"/>
  <c r="I24" i="16"/>
  <c r="E46" i="20"/>
  <c r="A72" i="14"/>
  <c r="D46" i="19"/>
  <c r="H72" i="16"/>
  <c r="I72" i="16" s="1"/>
  <c r="A72" i="17"/>
  <c r="H72" i="17"/>
  <c r="I72" i="17" s="1"/>
  <c r="H72" i="14"/>
  <c r="I72" i="14" s="1"/>
  <c r="A72" i="1"/>
  <c r="H72" i="1"/>
  <c r="I72" i="1" s="1"/>
  <c r="A72" i="15"/>
  <c r="H45" i="19"/>
  <c r="H72" i="15"/>
  <c r="I72" i="15" s="1"/>
  <c r="H46" i="20"/>
  <c r="A46" i="20"/>
  <c r="G46" i="19"/>
  <c r="F46" i="19"/>
  <c r="H72" i="13"/>
  <c r="I72" i="13" s="1"/>
  <c r="A72" i="13"/>
  <c r="H68" i="14"/>
  <c r="H77" i="14" s="1"/>
  <c r="I77" i="14" s="1"/>
  <c r="A68" i="13"/>
  <c r="A68" i="17"/>
  <c r="A68" i="15"/>
  <c r="H68" i="17"/>
  <c r="G42" i="19"/>
  <c r="G51" i="19" s="1"/>
  <c r="A68" i="1"/>
  <c r="H68" i="1"/>
  <c r="H77" i="1" s="1"/>
  <c r="I77" i="1" s="1"/>
  <c r="H68" i="15"/>
  <c r="H68" i="13"/>
  <c r="H77" i="13" s="1"/>
  <c r="I77" i="13" s="1"/>
  <c r="A68" i="14"/>
  <c r="H68" i="16"/>
  <c r="H77" i="16" s="1"/>
  <c r="I77" i="16" s="1"/>
  <c r="I42" i="17"/>
  <c r="I42" i="16"/>
  <c r="I42" i="14"/>
  <c r="A42" i="20"/>
  <c r="I42" i="13"/>
  <c r="I42" i="1"/>
  <c r="I42" i="15"/>
  <c r="D42" i="19"/>
  <c r="D51" i="19" s="1"/>
  <c r="H42" i="20"/>
  <c r="H51" i="20" s="1"/>
  <c r="E42" i="20"/>
  <c r="E51" i="20" s="1"/>
  <c r="I51" i="20" s="1"/>
  <c r="F42" i="19"/>
  <c r="F51" i="19" s="1"/>
  <c r="H40" i="19"/>
  <c r="H48" i="19"/>
  <c r="T168" i="17"/>
  <c r="T182" i="17" s="1"/>
  <c r="T168" i="13"/>
  <c r="T182" i="13" s="1"/>
  <c r="T168" i="15"/>
  <c r="T182" i="15" s="1"/>
  <c r="T90" i="16"/>
  <c r="T168" i="1"/>
  <c r="T182" i="1" s="1"/>
  <c r="T168" i="14"/>
  <c r="T182" i="14" s="1"/>
  <c r="V192" i="1"/>
  <c r="I74" i="16"/>
  <c r="I75" i="13"/>
  <c r="I67" i="13"/>
  <c r="I67" i="17"/>
  <c r="I71" i="16"/>
  <c r="I70" i="17"/>
  <c r="I73" i="13"/>
  <c r="I71" i="14"/>
  <c r="I69" i="16"/>
  <c r="I75" i="15"/>
  <c r="I73" i="17"/>
  <c r="I69" i="1"/>
  <c r="I74" i="14"/>
  <c r="I71" i="1"/>
  <c r="I71" i="15"/>
  <c r="I75" i="17"/>
  <c r="I66" i="1"/>
  <c r="I73" i="1"/>
  <c r="I66" i="16"/>
  <c r="I71" i="17"/>
  <c r="I73" i="16"/>
  <c r="I74" i="15"/>
  <c r="I74" i="17"/>
  <c r="I74" i="13"/>
  <c r="I70" i="16"/>
  <c r="I66" i="13"/>
  <c r="I75" i="1"/>
  <c r="I75" i="14"/>
  <c r="I66" i="17"/>
  <c r="I69" i="17"/>
  <c r="I69" i="13"/>
  <c r="I69" i="14"/>
  <c r="I69" i="15"/>
  <c r="I70" i="15"/>
  <c r="I66" i="15"/>
  <c r="I67" i="1"/>
  <c r="I75" i="16"/>
  <c r="I74" i="1"/>
  <c r="I65" i="14"/>
  <c r="I65" i="1"/>
  <c r="I65" i="16"/>
  <c r="I70" i="14"/>
  <c r="I70" i="1"/>
  <c r="I67" i="14"/>
  <c r="I71" i="13"/>
  <c r="H64" i="16"/>
  <c r="I67" i="16"/>
  <c r="I65" i="15"/>
  <c r="I65" i="13"/>
  <c r="H39" i="19"/>
  <c r="I39" i="20"/>
  <c r="H64" i="1"/>
  <c r="H78" i="1" s="1"/>
  <c r="H64" i="14"/>
  <c r="H78" i="14" s="1"/>
  <c r="T90" i="13"/>
  <c r="T90" i="15"/>
  <c r="T90" i="17"/>
  <c r="I67" i="15"/>
  <c r="T116" i="14"/>
  <c r="T116" i="16"/>
  <c r="H64" i="17"/>
  <c r="H78" i="17" s="1"/>
  <c r="I70" i="13"/>
  <c r="I73" i="14"/>
  <c r="I73" i="15"/>
  <c r="I65" i="17"/>
  <c r="I66" i="14"/>
  <c r="H64" i="15"/>
  <c r="T116" i="1"/>
  <c r="T90" i="1"/>
  <c r="T90" i="14"/>
  <c r="I49" i="20"/>
  <c r="I40" i="20"/>
  <c r="T116" i="13"/>
  <c r="T116" i="15"/>
  <c r="T116" i="17"/>
  <c r="E48" i="19"/>
  <c r="H64" i="13"/>
  <c r="I48" i="20"/>
  <c r="I49" i="19"/>
  <c r="I44" i="20"/>
  <c r="E44" i="19"/>
  <c r="I45" i="20"/>
  <c r="E43" i="19"/>
  <c r="E45" i="19"/>
  <c r="E40" i="19"/>
  <c r="I41" i="20"/>
  <c r="H47" i="19"/>
  <c r="I43" i="20"/>
  <c r="H43" i="19"/>
  <c r="I38" i="17"/>
  <c r="H41" i="19"/>
  <c r="I38" i="1"/>
  <c r="I47" i="20"/>
  <c r="E47" i="19"/>
  <c r="E50" i="19" s="1"/>
  <c r="I38" i="13"/>
  <c r="I38" i="14"/>
  <c r="I38" i="15"/>
  <c r="I38" i="16"/>
  <c r="E39" i="19"/>
  <c r="U231" i="16"/>
  <c r="S231" i="16"/>
  <c r="R231" i="16"/>
  <c r="U230" i="16"/>
  <c r="S230" i="16"/>
  <c r="R230" i="16"/>
  <c r="U229" i="16"/>
  <c r="S229" i="16"/>
  <c r="R229" i="16"/>
  <c r="U227" i="16"/>
  <c r="S227" i="16"/>
  <c r="R227" i="16"/>
  <c r="U226" i="16"/>
  <c r="S226" i="16"/>
  <c r="R226" i="16"/>
  <c r="U225" i="16"/>
  <c r="S225" i="16"/>
  <c r="R225" i="16"/>
  <c r="U223" i="16"/>
  <c r="S223" i="16"/>
  <c r="R223" i="16"/>
  <c r="U222" i="16"/>
  <c r="S222" i="16"/>
  <c r="R222" i="16"/>
  <c r="U221" i="16"/>
  <c r="S221" i="16"/>
  <c r="R221" i="16"/>
  <c r="U219" i="16"/>
  <c r="S219" i="16"/>
  <c r="R219" i="16"/>
  <c r="U218" i="16"/>
  <c r="S218" i="16"/>
  <c r="R218" i="16"/>
  <c r="U217" i="16"/>
  <c r="S217" i="16"/>
  <c r="R139" i="1"/>
  <c r="S139" i="1"/>
  <c r="R140" i="1"/>
  <c r="S140" i="1"/>
  <c r="R141" i="1"/>
  <c r="S141" i="1"/>
  <c r="R139" i="17"/>
  <c r="S139" i="17"/>
  <c r="R140" i="17"/>
  <c r="S140" i="17"/>
  <c r="R141" i="17"/>
  <c r="S141" i="17"/>
  <c r="R139" i="16"/>
  <c r="S139" i="16"/>
  <c r="R140" i="16"/>
  <c r="S140" i="16"/>
  <c r="R141" i="16"/>
  <c r="S141" i="16"/>
  <c r="R139" i="15"/>
  <c r="S139" i="15"/>
  <c r="R140" i="15"/>
  <c r="S140" i="15"/>
  <c r="R141" i="15"/>
  <c r="S141" i="15"/>
  <c r="R139" i="14"/>
  <c r="S139" i="14"/>
  <c r="R140" i="14"/>
  <c r="S140" i="14"/>
  <c r="R141" i="14"/>
  <c r="S141" i="14"/>
  <c r="R139" i="13"/>
  <c r="S139" i="13"/>
  <c r="R140" i="13"/>
  <c r="S140" i="13"/>
  <c r="R141" i="13"/>
  <c r="S141" i="13"/>
  <c r="U139" i="1"/>
  <c r="U140" i="1"/>
  <c r="U141" i="1"/>
  <c r="U139" i="17"/>
  <c r="U140" i="17"/>
  <c r="U141" i="17"/>
  <c r="U139" i="16"/>
  <c r="U140" i="16"/>
  <c r="U141" i="16"/>
  <c r="U139" i="15"/>
  <c r="U140" i="15"/>
  <c r="U141" i="15"/>
  <c r="U139" i="14"/>
  <c r="U140" i="14"/>
  <c r="U141" i="14"/>
  <c r="U139" i="13"/>
  <c r="U140" i="13"/>
  <c r="U141" i="13"/>
  <c r="R143" i="1"/>
  <c r="S143" i="1"/>
  <c r="R143" i="17"/>
  <c r="S143" i="17"/>
  <c r="R143" i="16"/>
  <c r="S143" i="16"/>
  <c r="R143" i="15"/>
  <c r="S143" i="15"/>
  <c r="R143" i="14"/>
  <c r="S143" i="14"/>
  <c r="R143" i="13"/>
  <c r="S143" i="13"/>
  <c r="U143" i="1"/>
  <c r="U143" i="17"/>
  <c r="U143" i="16"/>
  <c r="U143" i="15"/>
  <c r="U143" i="14"/>
  <c r="U143" i="13"/>
  <c r="R144" i="1"/>
  <c r="S144" i="1"/>
  <c r="R145" i="1"/>
  <c r="S145" i="1"/>
  <c r="R144" i="17"/>
  <c r="S144" i="17"/>
  <c r="R145" i="17"/>
  <c r="S145" i="17"/>
  <c r="R144" i="16"/>
  <c r="S144" i="16"/>
  <c r="R145" i="16"/>
  <c r="S145" i="16"/>
  <c r="R144" i="15"/>
  <c r="S144" i="15"/>
  <c r="R145" i="15"/>
  <c r="S145" i="15"/>
  <c r="R144" i="14"/>
  <c r="S144" i="14"/>
  <c r="R145" i="14"/>
  <c r="S145" i="14"/>
  <c r="R144" i="13"/>
  <c r="S144" i="13"/>
  <c r="R145" i="13"/>
  <c r="S145" i="13"/>
  <c r="U144" i="1"/>
  <c r="U145" i="1"/>
  <c r="U144" i="17"/>
  <c r="U145" i="17"/>
  <c r="U144" i="16"/>
  <c r="U145" i="16"/>
  <c r="U144" i="15"/>
  <c r="U145" i="15"/>
  <c r="U144" i="14"/>
  <c r="U145" i="14"/>
  <c r="U144" i="13"/>
  <c r="U145" i="13"/>
  <c r="R147" i="1"/>
  <c r="S147" i="1"/>
  <c r="R148" i="1"/>
  <c r="S148" i="1"/>
  <c r="R149" i="1"/>
  <c r="S149" i="1"/>
  <c r="R147" i="17"/>
  <c r="S147" i="17"/>
  <c r="R148" i="17"/>
  <c r="S148" i="17"/>
  <c r="R149" i="17"/>
  <c r="S149" i="17"/>
  <c r="R147" i="16"/>
  <c r="S147" i="16"/>
  <c r="R148" i="16"/>
  <c r="S148" i="16"/>
  <c r="R149" i="16"/>
  <c r="S149" i="16"/>
  <c r="R147" i="15"/>
  <c r="S147" i="15"/>
  <c r="R148" i="15"/>
  <c r="S148" i="15"/>
  <c r="R149" i="15"/>
  <c r="S149" i="15"/>
  <c r="R147" i="14"/>
  <c r="S147" i="14"/>
  <c r="R148" i="14"/>
  <c r="S148" i="14"/>
  <c r="R149" i="14"/>
  <c r="S149" i="14"/>
  <c r="R147" i="13"/>
  <c r="S147" i="13"/>
  <c r="R148" i="13"/>
  <c r="S148" i="13"/>
  <c r="R149" i="13"/>
  <c r="S149" i="13"/>
  <c r="U147" i="1"/>
  <c r="U148" i="1"/>
  <c r="U149" i="1"/>
  <c r="U147" i="17"/>
  <c r="U148" i="17"/>
  <c r="U149" i="17"/>
  <c r="U147" i="16"/>
  <c r="U148" i="16"/>
  <c r="U149" i="16"/>
  <c r="U147" i="15"/>
  <c r="U148" i="15"/>
  <c r="U149" i="15"/>
  <c r="U147" i="14"/>
  <c r="U148" i="14"/>
  <c r="U149" i="14"/>
  <c r="U147" i="13"/>
  <c r="U148" i="13"/>
  <c r="U149" i="13"/>
  <c r="R151" i="1"/>
  <c r="S151" i="1"/>
  <c r="S154" i="1" s="1"/>
  <c r="R152" i="1"/>
  <c r="S152" i="1"/>
  <c r="R153" i="1"/>
  <c r="S153" i="1"/>
  <c r="R151" i="17"/>
  <c r="S151" i="17"/>
  <c r="S154" i="17" s="1"/>
  <c r="R152" i="17"/>
  <c r="S152" i="17"/>
  <c r="R153" i="17"/>
  <c r="S153" i="17"/>
  <c r="R151" i="16"/>
  <c r="S151" i="16"/>
  <c r="S154" i="16" s="1"/>
  <c r="R152" i="16"/>
  <c r="S152" i="16"/>
  <c r="R153" i="16"/>
  <c r="S153" i="16"/>
  <c r="R151" i="15"/>
  <c r="S151" i="15"/>
  <c r="S154" i="15" s="1"/>
  <c r="R152" i="15"/>
  <c r="S152" i="15"/>
  <c r="R153" i="15"/>
  <c r="S153" i="15"/>
  <c r="R151" i="14"/>
  <c r="S151" i="14"/>
  <c r="R152" i="14"/>
  <c r="S152" i="14"/>
  <c r="R153" i="14"/>
  <c r="S153" i="14"/>
  <c r="R151" i="13"/>
  <c r="S151" i="13"/>
  <c r="S154" i="13" s="1"/>
  <c r="R152" i="13"/>
  <c r="S152" i="13"/>
  <c r="R153" i="13"/>
  <c r="S153" i="13"/>
  <c r="U151" i="1"/>
  <c r="U152" i="1"/>
  <c r="U153" i="1"/>
  <c r="U151" i="17"/>
  <c r="U152" i="17"/>
  <c r="U153" i="17"/>
  <c r="U151" i="16"/>
  <c r="U152" i="16"/>
  <c r="U153" i="16"/>
  <c r="U151" i="15"/>
  <c r="U152" i="15"/>
  <c r="U153" i="15"/>
  <c r="U151" i="14"/>
  <c r="U152" i="14"/>
  <c r="U153" i="14"/>
  <c r="U151" i="13"/>
  <c r="U152" i="13"/>
  <c r="U153" i="13"/>
  <c r="S154" i="14" l="1"/>
  <c r="U232" i="16"/>
  <c r="A51" i="19"/>
  <c r="H77" i="17"/>
  <c r="I77" i="17" s="1"/>
  <c r="H78" i="15"/>
  <c r="S232" i="16"/>
  <c r="U154" i="16"/>
  <c r="R154" i="14"/>
  <c r="R155" i="14" s="1"/>
  <c r="R154" i="16"/>
  <c r="R154" i="1"/>
  <c r="U154" i="14"/>
  <c r="U154" i="1"/>
  <c r="R154" i="13"/>
  <c r="R154" i="15"/>
  <c r="R154" i="17"/>
  <c r="H77" i="15"/>
  <c r="I77" i="15" s="1"/>
  <c r="U154" i="13"/>
  <c r="U154" i="15"/>
  <c r="U154" i="17"/>
  <c r="R232" i="16"/>
  <c r="I50" i="20"/>
  <c r="A77" i="14"/>
  <c r="A50" i="19"/>
  <c r="I78" i="1"/>
  <c r="I76" i="15"/>
  <c r="I78" i="15"/>
  <c r="H78" i="16"/>
  <c r="I78" i="17"/>
  <c r="I52" i="13"/>
  <c r="H50" i="19"/>
  <c r="A78" i="13"/>
  <c r="H78" i="13"/>
  <c r="I78" i="14"/>
  <c r="I46" i="20"/>
  <c r="U150" i="14"/>
  <c r="U150" i="1"/>
  <c r="H46" i="19"/>
  <c r="E46" i="19"/>
  <c r="U228" i="16"/>
  <c r="S228" i="16"/>
  <c r="R228" i="16"/>
  <c r="U150" i="16"/>
  <c r="S150" i="16"/>
  <c r="R150" i="16"/>
  <c r="U150" i="17"/>
  <c r="S150" i="17"/>
  <c r="R150" i="17"/>
  <c r="S150" i="14"/>
  <c r="S156" i="14" s="1"/>
  <c r="R150" i="14"/>
  <c r="S150" i="1"/>
  <c r="R150" i="1"/>
  <c r="U150" i="15"/>
  <c r="S150" i="15"/>
  <c r="R150" i="15"/>
  <c r="U150" i="13"/>
  <c r="R150" i="13"/>
  <c r="S150" i="13"/>
  <c r="A46" i="19"/>
  <c r="T223" i="16"/>
  <c r="T229" i="16"/>
  <c r="T231" i="16"/>
  <c r="I25" i="16"/>
  <c r="T226" i="16"/>
  <c r="V226" i="16" s="1"/>
  <c r="I25" i="13"/>
  <c r="I25" i="15"/>
  <c r="I25" i="14"/>
  <c r="S224" i="16"/>
  <c r="S233" i="16" s="1"/>
  <c r="I68" i="14"/>
  <c r="I68" i="17"/>
  <c r="I68" i="15"/>
  <c r="S155" i="17"/>
  <c r="U146" i="15"/>
  <c r="S146" i="14"/>
  <c r="T222" i="16"/>
  <c r="T227" i="16"/>
  <c r="V227" i="16" s="1"/>
  <c r="T230" i="16"/>
  <c r="T145" i="13"/>
  <c r="T144" i="14"/>
  <c r="T145" i="16"/>
  <c r="T144" i="17"/>
  <c r="T143" i="16"/>
  <c r="R146" i="16"/>
  <c r="S146" i="1"/>
  <c r="S155" i="1" s="1"/>
  <c r="U224" i="16"/>
  <c r="U233" i="16" s="1"/>
  <c r="T147" i="13"/>
  <c r="T147" i="14"/>
  <c r="T147" i="15"/>
  <c r="T147" i="16"/>
  <c r="T147" i="17"/>
  <c r="T145" i="14"/>
  <c r="T144" i="15"/>
  <c r="T145" i="17"/>
  <c r="T144" i="1"/>
  <c r="R146" i="15"/>
  <c r="T143" i="15"/>
  <c r="R146" i="1"/>
  <c r="T143" i="1"/>
  <c r="R146" i="13"/>
  <c r="T143" i="13"/>
  <c r="S146" i="15"/>
  <c r="S146" i="13"/>
  <c r="S155" i="13" s="1"/>
  <c r="S146" i="16"/>
  <c r="S155" i="16" s="1"/>
  <c r="R224" i="16"/>
  <c r="T221" i="16"/>
  <c r="T144" i="13"/>
  <c r="T145" i="15"/>
  <c r="T144" i="16"/>
  <c r="T145" i="1"/>
  <c r="R146" i="14"/>
  <c r="T143" i="14"/>
  <c r="T143" i="17"/>
  <c r="R146" i="17"/>
  <c r="T225" i="16"/>
  <c r="T147" i="1"/>
  <c r="I68" i="16"/>
  <c r="I68" i="13"/>
  <c r="U146" i="16"/>
  <c r="I68" i="1"/>
  <c r="U146" i="13"/>
  <c r="U146" i="17"/>
  <c r="U146" i="14"/>
  <c r="U146" i="1"/>
  <c r="A42" i="19"/>
  <c r="E42" i="19"/>
  <c r="E51" i="19" s="1"/>
  <c r="I42" i="20"/>
  <c r="H42" i="19"/>
  <c r="I48" i="19"/>
  <c r="U142" i="16"/>
  <c r="T219" i="16"/>
  <c r="V219" i="16" s="1"/>
  <c r="U142" i="15"/>
  <c r="S142" i="14"/>
  <c r="S142" i="16"/>
  <c r="S156" i="16" s="1"/>
  <c r="S142" i="1"/>
  <c r="U142" i="14"/>
  <c r="U142" i="1"/>
  <c r="R142" i="14"/>
  <c r="R142" i="16"/>
  <c r="R156" i="16" s="1"/>
  <c r="R142" i="1"/>
  <c r="R156" i="1" s="1"/>
  <c r="U142" i="13"/>
  <c r="U142" i="17"/>
  <c r="S142" i="13"/>
  <c r="S142" i="15"/>
  <c r="S156" i="15" s="1"/>
  <c r="S142" i="17"/>
  <c r="S156" i="17" s="1"/>
  <c r="R142" i="13"/>
  <c r="R142" i="15"/>
  <c r="R142" i="17"/>
  <c r="I44" i="19"/>
  <c r="I45" i="19"/>
  <c r="I40" i="19"/>
  <c r="I39" i="19"/>
  <c r="I47" i="19"/>
  <c r="I43" i="19"/>
  <c r="I41" i="19"/>
  <c r="S220" i="16"/>
  <c r="S234" i="16" s="1"/>
  <c r="T218" i="16"/>
  <c r="U220" i="16"/>
  <c r="U234" i="16" s="1"/>
  <c r="T217" i="16"/>
  <c r="R220" i="16"/>
  <c r="H51" i="19" l="1"/>
  <c r="I51" i="19" s="1"/>
  <c r="R156" i="13"/>
  <c r="U156" i="1"/>
  <c r="S156" i="13"/>
  <c r="R156" i="14"/>
  <c r="S156" i="1"/>
  <c r="U155" i="16"/>
  <c r="U155" i="17"/>
  <c r="U156" i="16"/>
  <c r="R155" i="17"/>
  <c r="S155" i="15"/>
  <c r="U156" i="17"/>
  <c r="U155" i="1"/>
  <c r="R155" i="13"/>
  <c r="U155" i="15"/>
  <c r="R156" i="17"/>
  <c r="R155" i="1"/>
  <c r="U156" i="15"/>
  <c r="R155" i="15"/>
  <c r="U156" i="14"/>
  <c r="U156" i="13"/>
  <c r="U155" i="14"/>
  <c r="S155" i="14"/>
  <c r="U155" i="13"/>
  <c r="R156" i="15"/>
  <c r="R155" i="16"/>
  <c r="I50" i="19"/>
  <c r="V231" i="16"/>
  <c r="T232" i="16"/>
  <c r="R234" i="16"/>
  <c r="R233" i="16"/>
  <c r="I78" i="16"/>
  <c r="I78" i="13"/>
  <c r="I46" i="19"/>
  <c r="T228" i="16"/>
  <c r="T146" i="14"/>
  <c r="T224" i="16"/>
  <c r="T146" i="17"/>
  <c r="T146" i="16"/>
  <c r="T146" i="15"/>
  <c r="T146" i="1"/>
  <c r="T146" i="13"/>
  <c r="I42" i="19"/>
  <c r="V230" i="16"/>
  <c r="V229" i="16"/>
  <c r="W227" i="16"/>
  <c r="W219" i="16"/>
  <c r="V221" i="16"/>
  <c r="W226" i="16"/>
  <c r="V225" i="16"/>
  <c r="V228" i="16" s="1"/>
  <c r="W228" i="16" s="1"/>
  <c r="V218" i="16"/>
  <c r="V223" i="16"/>
  <c r="V222" i="16"/>
  <c r="T220" i="16"/>
  <c r="V217" i="16"/>
  <c r="W217" i="16" s="1"/>
  <c r="V232" i="16" l="1"/>
  <c r="W232" i="16" s="1"/>
  <c r="W231" i="16"/>
  <c r="T234" i="16"/>
  <c r="T233" i="16"/>
  <c r="W230" i="16"/>
  <c r="V224" i="16"/>
  <c r="V220" i="16"/>
  <c r="W222" i="16"/>
  <c r="W218" i="16"/>
  <c r="W225" i="16"/>
  <c r="W229" i="16"/>
  <c r="W221" i="16"/>
  <c r="W223" i="16"/>
  <c r="V233" i="16" l="1"/>
  <c r="W233" i="16" s="1"/>
  <c r="V234" i="16"/>
  <c r="W234" i="16" s="1"/>
  <c r="W224" i="16"/>
  <c r="W220" i="16"/>
  <c r="P49" i="19"/>
  <c r="P48" i="19"/>
  <c r="P47" i="19"/>
  <c r="P45" i="19"/>
  <c r="P44" i="19"/>
  <c r="P43" i="19"/>
  <c r="P41" i="19"/>
  <c r="P40" i="19"/>
  <c r="P39" i="19"/>
  <c r="P37" i="19"/>
  <c r="P36" i="19"/>
  <c r="P35" i="19"/>
  <c r="P23" i="19"/>
  <c r="P22" i="19"/>
  <c r="P21" i="19"/>
  <c r="P19" i="19"/>
  <c r="P18" i="19"/>
  <c r="P17" i="19"/>
  <c r="P15" i="19"/>
  <c r="P14" i="19"/>
  <c r="P13" i="19"/>
  <c r="P11" i="19"/>
  <c r="P10" i="19"/>
  <c r="P9" i="19"/>
  <c r="P205" i="20"/>
  <c r="P205" i="19" s="1"/>
  <c r="N205" i="20"/>
  <c r="N205" i="19" s="1"/>
  <c r="M205" i="20"/>
  <c r="M205" i="19" s="1"/>
  <c r="P204" i="20"/>
  <c r="P204" i="19" s="1"/>
  <c r="N204" i="20"/>
  <c r="N204" i="19" s="1"/>
  <c r="M204" i="20"/>
  <c r="M204" i="19" s="1"/>
  <c r="P203" i="20"/>
  <c r="P206" i="20" s="1"/>
  <c r="N203" i="20"/>
  <c r="N206" i="20" s="1"/>
  <c r="M203" i="20"/>
  <c r="P201" i="20"/>
  <c r="P201" i="19" s="1"/>
  <c r="N201" i="20"/>
  <c r="N201" i="19" s="1"/>
  <c r="M201" i="20"/>
  <c r="M201" i="19" s="1"/>
  <c r="P200" i="20"/>
  <c r="P200" i="19" s="1"/>
  <c r="N200" i="20"/>
  <c r="N200" i="19" s="1"/>
  <c r="M200" i="20"/>
  <c r="M200" i="19" s="1"/>
  <c r="P199" i="20"/>
  <c r="N199" i="20"/>
  <c r="M199" i="20"/>
  <c r="P197" i="20"/>
  <c r="P197" i="19" s="1"/>
  <c r="N197" i="20"/>
  <c r="N197" i="19" s="1"/>
  <c r="M197" i="20"/>
  <c r="M197" i="19" s="1"/>
  <c r="P196" i="20"/>
  <c r="N196" i="20"/>
  <c r="M196" i="20"/>
  <c r="P195" i="20"/>
  <c r="N195" i="20"/>
  <c r="M195" i="20"/>
  <c r="P193" i="20"/>
  <c r="P193" i="19" s="1"/>
  <c r="N193" i="20"/>
  <c r="N193" i="19" s="1"/>
  <c r="M193" i="20"/>
  <c r="M193" i="19" s="1"/>
  <c r="P192" i="20"/>
  <c r="N192" i="20"/>
  <c r="M192" i="20"/>
  <c r="P191" i="20"/>
  <c r="P191" i="19" s="1"/>
  <c r="N191" i="20"/>
  <c r="N191" i="19" s="1"/>
  <c r="M191" i="20"/>
  <c r="M191" i="19" s="1"/>
  <c r="P179" i="20"/>
  <c r="P179" i="19" s="1"/>
  <c r="N179" i="20"/>
  <c r="N179" i="19" s="1"/>
  <c r="M179" i="20"/>
  <c r="M179" i="19" s="1"/>
  <c r="P178" i="20"/>
  <c r="P178" i="19" s="1"/>
  <c r="N178" i="20"/>
  <c r="N178" i="19" s="1"/>
  <c r="M178" i="20"/>
  <c r="M178" i="19" s="1"/>
  <c r="P177" i="20"/>
  <c r="P180" i="20" s="1"/>
  <c r="N177" i="20"/>
  <c r="N180" i="20" s="1"/>
  <c r="M177" i="20"/>
  <c r="P175" i="20"/>
  <c r="P175" i="19" s="1"/>
  <c r="N175" i="20"/>
  <c r="N175" i="19" s="1"/>
  <c r="M175" i="20"/>
  <c r="M175" i="19" s="1"/>
  <c r="P174" i="20"/>
  <c r="P174" i="19" s="1"/>
  <c r="N174" i="20"/>
  <c r="N174" i="19" s="1"/>
  <c r="M174" i="20"/>
  <c r="M174" i="19" s="1"/>
  <c r="P173" i="20"/>
  <c r="N173" i="20"/>
  <c r="M173" i="20"/>
  <c r="P171" i="20"/>
  <c r="N171" i="20"/>
  <c r="M171" i="20"/>
  <c r="P170" i="20"/>
  <c r="P170" i="19" s="1"/>
  <c r="N170" i="20"/>
  <c r="N170" i="19" s="1"/>
  <c r="M170" i="20"/>
  <c r="M170" i="19" s="1"/>
  <c r="P169" i="20"/>
  <c r="N169" i="20"/>
  <c r="M169" i="20"/>
  <c r="P167" i="20"/>
  <c r="P167" i="19" s="1"/>
  <c r="N167" i="20"/>
  <c r="N167" i="19" s="1"/>
  <c r="M167" i="20"/>
  <c r="M167" i="19" s="1"/>
  <c r="P166" i="20"/>
  <c r="P166" i="19" s="1"/>
  <c r="N166" i="20"/>
  <c r="N166" i="19" s="1"/>
  <c r="M166" i="20"/>
  <c r="M166" i="19" s="1"/>
  <c r="P165" i="20"/>
  <c r="P165" i="19" s="1"/>
  <c r="N165" i="20"/>
  <c r="N165" i="19" s="1"/>
  <c r="M165" i="20"/>
  <c r="M165" i="19" s="1"/>
  <c r="P127" i="20"/>
  <c r="P127" i="19" s="1"/>
  <c r="N127" i="20"/>
  <c r="N127" i="19" s="1"/>
  <c r="M127" i="20"/>
  <c r="M127" i="19" s="1"/>
  <c r="P126" i="20"/>
  <c r="P126" i="19" s="1"/>
  <c r="N126" i="20"/>
  <c r="N126" i="19" s="1"/>
  <c r="M126" i="20"/>
  <c r="M126" i="19" s="1"/>
  <c r="P125" i="20"/>
  <c r="P128" i="20" s="1"/>
  <c r="N125" i="20"/>
  <c r="N128" i="20" s="1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 i="20"/>
  <c r="M121" i="20"/>
  <c r="P119" i="20"/>
  <c r="P119" i="19" s="1"/>
  <c r="N119" i="20"/>
  <c r="N119" i="19" s="1"/>
  <c r="M119" i="20"/>
  <c r="M119" i="19" s="1"/>
  <c r="P118" i="20"/>
  <c r="P118" i="19" s="1"/>
  <c r="N118" i="20"/>
  <c r="N118" i="19" s="1"/>
  <c r="M118" i="20"/>
  <c r="M118" i="19" s="1"/>
  <c r="P117" i="20"/>
  <c r="N117" i="20"/>
  <c r="M117" i="20"/>
  <c r="P115" i="20"/>
  <c r="P115" i="19" s="1"/>
  <c r="N115" i="20"/>
  <c r="N115" i="19" s="1"/>
  <c r="M115" i="20"/>
  <c r="M115" i="19" s="1"/>
  <c r="P114" i="20"/>
  <c r="P114" i="19" s="1"/>
  <c r="N114" i="20"/>
  <c r="N114" i="19" s="1"/>
  <c r="M114" i="20"/>
  <c r="M114" i="19" s="1"/>
  <c r="P113" i="20"/>
  <c r="N113" i="20"/>
  <c r="M113" i="20"/>
  <c r="M113" i="19" s="1"/>
  <c r="P101" i="20"/>
  <c r="N101" i="20"/>
  <c r="N101" i="19" s="1"/>
  <c r="M101" i="20"/>
  <c r="M101" i="19" s="1"/>
  <c r="P100" i="20"/>
  <c r="P100" i="19" s="1"/>
  <c r="P152" i="19" s="1"/>
  <c r="N100" i="20"/>
  <c r="N100" i="19" s="1"/>
  <c r="M100" i="20"/>
  <c r="P99" i="20"/>
  <c r="P102" i="20" s="1"/>
  <c r="N99" i="20"/>
  <c r="N102" i="20" s="1"/>
  <c r="M99" i="20"/>
  <c r="M102" i="20" s="1"/>
  <c r="P97" i="20"/>
  <c r="P97" i="19" s="1"/>
  <c r="N97" i="20"/>
  <c r="N97" i="19" s="1"/>
  <c r="M97" i="20"/>
  <c r="M97" i="19" s="1"/>
  <c r="P96" i="20"/>
  <c r="P96" i="19" s="1"/>
  <c r="N96" i="20"/>
  <c r="N96" i="19" s="1"/>
  <c r="M96" i="20"/>
  <c r="P95" i="20"/>
  <c r="N95" i="20"/>
  <c r="M95" i="20"/>
  <c r="P93" i="20"/>
  <c r="N93" i="20"/>
  <c r="M93" i="20"/>
  <c r="P92" i="20"/>
  <c r="P92" i="19" s="1"/>
  <c r="N92" i="20"/>
  <c r="N92" i="19" s="1"/>
  <c r="M92" i="20"/>
  <c r="P91" i="20"/>
  <c r="N91" i="20"/>
  <c r="M91" i="20"/>
  <c r="P89" i="20"/>
  <c r="N89" i="20"/>
  <c r="M89" i="20"/>
  <c r="P88" i="20"/>
  <c r="N88" i="20"/>
  <c r="M88" i="20"/>
  <c r="P87" i="20"/>
  <c r="N87" i="20"/>
  <c r="M87" i="20"/>
  <c r="M87" i="19" s="1"/>
  <c r="P49" i="20"/>
  <c r="N49" i="20"/>
  <c r="N49" i="19" s="1"/>
  <c r="M49" i="20"/>
  <c r="M49" i="19" s="1"/>
  <c r="P48" i="20"/>
  <c r="N48" i="20"/>
  <c r="N48" i="19" s="1"/>
  <c r="M48" i="20"/>
  <c r="P47" i="20"/>
  <c r="P50" i="20" s="1"/>
  <c r="N47" i="20"/>
  <c r="N50" i="20" s="1"/>
  <c r="M47" i="20"/>
  <c r="M50" i="20" s="1"/>
  <c r="P45" i="20"/>
  <c r="N45" i="20"/>
  <c r="N45" i="19" s="1"/>
  <c r="M45" i="20"/>
  <c r="M45" i="19" s="1"/>
  <c r="P44" i="20"/>
  <c r="N44" i="20"/>
  <c r="N44" i="19" s="1"/>
  <c r="M44" i="20"/>
  <c r="P43" i="20"/>
  <c r="N43" i="20"/>
  <c r="M43" i="20"/>
  <c r="P41" i="20"/>
  <c r="N41" i="20"/>
  <c r="N41" i="19" s="1"/>
  <c r="M41" i="20"/>
  <c r="M41" i="19" s="1"/>
  <c r="P40" i="20"/>
  <c r="N40" i="20"/>
  <c r="N40" i="19" s="1"/>
  <c r="M40" i="20"/>
  <c r="P39" i="20"/>
  <c r="N39" i="20"/>
  <c r="M39" i="20"/>
  <c r="P37" i="20"/>
  <c r="N37" i="20"/>
  <c r="N37" i="19" s="1"/>
  <c r="M37" i="20"/>
  <c r="M37" i="19" s="1"/>
  <c r="P36" i="20"/>
  <c r="N36" i="20"/>
  <c r="N36" i="19" s="1"/>
  <c r="M36" i="20"/>
  <c r="P35" i="20"/>
  <c r="N35" i="20"/>
  <c r="M35" i="20"/>
  <c r="M35" i="19" s="1"/>
  <c r="P23" i="20"/>
  <c r="N23" i="20"/>
  <c r="N23" i="19" s="1"/>
  <c r="M23" i="20"/>
  <c r="M23" i="19" s="1"/>
  <c r="P22" i="20"/>
  <c r="P74" i="20" s="1"/>
  <c r="N22" i="20"/>
  <c r="N22" i="19" s="1"/>
  <c r="M22" i="20"/>
  <c r="M22" i="19" s="1"/>
  <c r="P21" i="20"/>
  <c r="N21" i="20"/>
  <c r="M21" i="20"/>
  <c r="P19" i="20"/>
  <c r="P71" i="20" s="1"/>
  <c r="N19" i="20"/>
  <c r="N19" i="19" s="1"/>
  <c r="M19" i="20"/>
  <c r="M19" i="19" s="1"/>
  <c r="P18" i="20"/>
  <c r="P70" i="20" s="1"/>
  <c r="N18" i="20"/>
  <c r="N18" i="19" s="1"/>
  <c r="M18" i="20"/>
  <c r="M18" i="19" s="1"/>
  <c r="P17" i="20"/>
  <c r="N17" i="20"/>
  <c r="M17" i="20"/>
  <c r="P15" i="20"/>
  <c r="N15" i="20"/>
  <c r="M15" i="20"/>
  <c r="P14" i="20"/>
  <c r="P66" i="20" s="1"/>
  <c r="N14" i="20"/>
  <c r="N14" i="19" s="1"/>
  <c r="M14" i="20"/>
  <c r="M14" i="19" s="1"/>
  <c r="P13" i="20"/>
  <c r="N13" i="20"/>
  <c r="M13" i="20"/>
  <c r="P11" i="20"/>
  <c r="N11" i="20"/>
  <c r="M11" i="20"/>
  <c r="P10" i="20"/>
  <c r="N10" i="20"/>
  <c r="M10" i="20"/>
  <c r="P9" i="20"/>
  <c r="N9" i="20"/>
  <c r="M9" i="20"/>
  <c r="M61" i="20" s="1"/>
  <c r="D37" i="20"/>
  <c r="D37" i="19" s="1"/>
  <c r="C37" i="20"/>
  <c r="C37" i="19" s="1"/>
  <c r="D36" i="20"/>
  <c r="D36" i="19" s="1"/>
  <c r="C36" i="20"/>
  <c r="C36" i="19" s="1"/>
  <c r="D35" i="20"/>
  <c r="C35" i="20"/>
  <c r="D23" i="20"/>
  <c r="D75" i="20" s="1"/>
  <c r="C23" i="20"/>
  <c r="D22" i="20"/>
  <c r="C22" i="20"/>
  <c r="D21" i="20"/>
  <c r="C21" i="20"/>
  <c r="D19" i="20"/>
  <c r="D71" i="20" s="1"/>
  <c r="C19" i="20"/>
  <c r="D18" i="20"/>
  <c r="D70" i="20" s="1"/>
  <c r="C18" i="20"/>
  <c r="D17" i="20"/>
  <c r="C17" i="20"/>
  <c r="D15" i="20"/>
  <c r="C15" i="20"/>
  <c r="D14" i="20"/>
  <c r="C14" i="20"/>
  <c r="D13" i="20"/>
  <c r="C13" i="20"/>
  <c r="D11" i="20"/>
  <c r="C11" i="20"/>
  <c r="D10" i="20"/>
  <c r="C10" i="20"/>
  <c r="D9" i="20"/>
  <c r="C9" i="20"/>
  <c r="M24" i="20" l="1"/>
  <c r="P207" i="20"/>
  <c r="C24" i="20"/>
  <c r="C9" i="19"/>
  <c r="C12" i="20"/>
  <c r="M128" i="20"/>
  <c r="M180" i="20"/>
  <c r="M206" i="20"/>
  <c r="P50" i="19"/>
  <c r="P24" i="20"/>
  <c r="N24" i="20"/>
  <c r="D24" i="20"/>
  <c r="P24" i="19"/>
  <c r="M21" i="19"/>
  <c r="M24" i="19" s="1"/>
  <c r="N203" i="19"/>
  <c r="N206" i="19" s="1"/>
  <c r="M203" i="19"/>
  <c r="M206" i="19" s="1"/>
  <c r="P203" i="19"/>
  <c r="P206" i="19" s="1"/>
  <c r="M177" i="19"/>
  <c r="M180" i="19" s="1"/>
  <c r="N177" i="19"/>
  <c r="N180" i="19" s="1"/>
  <c r="P177" i="19"/>
  <c r="P180" i="19" s="1"/>
  <c r="M125" i="19"/>
  <c r="M128" i="19" s="1"/>
  <c r="M99" i="19"/>
  <c r="M46" i="20"/>
  <c r="M98" i="20"/>
  <c r="M124" i="20"/>
  <c r="M176" i="20"/>
  <c r="N46" i="20"/>
  <c r="N52" i="20" s="1"/>
  <c r="N98" i="20"/>
  <c r="N124" i="20"/>
  <c r="N176" i="20"/>
  <c r="N181" i="20" s="1"/>
  <c r="N202" i="20"/>
  <c r="P20" i="20"/>
  <c r="P46" i="20"/>
  <c r="P98" i="20"/>
  <c r="P124" i="20"/>
  <c r="P176" i="20"/>
  <c r="P202" i="20"/>
  <c r="M202" i="20"/>
  <c r="P46" i="19"/>
  <c r="N20" i="20"/>
  <c r="C20" i="20"/>
  <c r="M20" i="20"/>
  <c r="P20" i="19"/>
  <c r="D20" i="20"/>
  <c r="M172" i="20"/>
  <c r="M181" i="20" s="1"/>
  <c r="M198" i="20"/>
  <c r="N172" i="20"/>
  <c r="P172" i="20"/>
  <c r="P181" i="20" s="1"/>
  <c r="P198" i="20"/>
  <c r="N198" i="20"/>
  <c r="N207" i="20" s="1"/>
  <c r="N120" i="20"/>
  <c r="N129" i="20" s="1"/>
  <c r="M94" i="20"/>
  <c r="M120" i="20"/>
  <c r="P120" i="20"/>
  <c r="P129" i="20" s="1"/>
  <c r="P94" i="20"/>
  <c r="P103" i="20" s="1"/>
  <c r="N94" i="20"/>
  <c r="N103" i="20" s="1"/>
  <c r="D16" i="20"/>
  <c r="M16" i="20"/>
  <c r="M42" i="20"/>
  <c r="M51" i="20" s="1"/>
  <c r="N16" i="20"/>
  <c r="N25" i="20" s="1"/>
  <c r="N42" i="20"/>
  <c r="P16" i="20"/>
  <c r="P25" i="20" s="1"/>
  <c r="P42" i="20"/>
  <c r="P51" i="20" s="1"/>
  <c r="P16" i="19"/>
  <c r="P42" i="19"/>
  <c r="C16" i="20"/>
  <c r="C25" i="20" s="1"/>
  <c r="P88" i="19"/>
  <c r="M140" i="20"/>
  <c r="N88" i="19"/>
  <c r="N140" i="19" s="1"/>
  <c r="N10" i="19"/>
  <c r="N89" i="19"/>
  <c r="N141" i="19" s="1"/>
  <c r="P89" i="19"/>
  <c r="P141" i="19" s="1"/>
  <c r="M89" i="19"/>
  <c r="M141" i="19" s="1"/>
  <c r="D63" i="20"/>
  <c r="N11" i="19"/>
  <c r="P63" i="20"/>
  <c r="M11" i="19"/>
  <c r="M199" i="19"/>
  <c r="M202" i="19" s="1"/>
  <c r="N199" i="19"/>
  <c r="N202" i="19" s="1"/>
  <c r="P199" i="19"/>
  <c r="P202" i="19" s="1"/>
  <c r="M121" i="19"/>
  <c r="M124" i="19" s="1"/>
  <c r="M17" i="19"/>
  <c r="M20" i="19" s="1"/>
  <c r="M43" i="19"/>
  <c r="N173" i="19"/>
  <c r="N176" i="19" s="1"/>
  <c r="M173" i="19"/>
  <c r="M176" i="19" s="1"/>
  <c r="P173" i="19"/>
  <c r="P176" i="19" s="1"/>
  <c r="N192" i="19"/>
  <c r="N194" i="19" s="1"/>
  <c r="M196" i="19"/>
  <c r="M222" i="19" s="1"/>
  <c r="P192" i="19"/>
  <c r="P218" i="19" s="1"/>
  <c r="N196" i="19"/>
  <c r="N222" i="19" s="1"/>
  <c r="M192" i="19"/>
  <c r="P196" i="19"/>
  <c r="P171" i="19"/>
  <c r="P223" i="19" s="1"/>
  <c r="M171" i="19"/>
  <c r="M223" i="19" s="1"/>
  <c r="N171" i="19"/>
  <c r="N223" i="19" s="1"/>
  <c r="P93" i="19"/>
  <c r="M93" i="19"/>
  <c r="N93" i="19"/>
  <c r="N145" i="19" s="1"/>
  <c r="D67" i="20"/>
  <c r="M15" i="19"/>
  <c r="N15" i="19"/>
  <c r="M194" i="20"/>
  <c r="P195" i="19"/>
  <c r="N195" i="19"/>
  <c r="M195" i="19"/>
  <c r="P169" i="19"/>
  <c r="N169" i="19"/>
  <c r="M169" i="19"/>
  <c r="M117" i="19"/>
  <c r="P75" i="19"/>
  <c r="M91" i="19"/>
  <c r="P70" i="19"/>
  <c r="P168" i="20"/>
  <c r="P63" i="19"/>
  <c r="N194" i="20"/>
  <c r="N208" i="20" s="1"/>
  <c r="M39" i="19"/>
  <c r="P69" i="19"/>
  <c r="P62" i="19"/>
  <c r="P65" i="19"/>
  <c r="P194" i="20"/>
  <c r="P67" i="19"/>
  <c r="P71" i="19"/>
  <c r="P74" i="19"/>
  <c r="M13" i="19"/>
  <c r="E13" i="20"/>
  <c r="C65" i="20"/>
  <c r="N21" i="19"/>
  <c r="N24" i="19" s="1"/>
  <c r="N113" i="19"/>
  <c r="N116" i="19" s="1"/>
  <c r="N116" i="20"/>
  <c r="N130" i="20" s="1"/>
  <c r="M168" i="20"/>
  <c r="P66" i="19"/>
  <c r="C11" i="19"/>
  <c r="C63" i="20"/>
  <c r="E11" i="20"/>
  <c r="E14" i="20"/>
  <c r="E66" i="20" s="1"/>
  <c r="C66" i="20"/>
  <c r="E17" i="20"/>
  <c r="C69" i="20"/>
  <c r="C19" i="19"/>
  <c r="E19" i="20"/>
  <c r="E71" i="20" s="1"/>
  <c r="C71" i="20"/>
  <c r="C74" i="20"/>
  <c r="E22" i="20"/>
  <c r="E74" i="20" s="1"/>
  <c r="C35" i="19"/>
  <c r="C38" i="19" s="1"/>
  <c r="C52" i="19" s="1"/>
  <c r="C38" i="20"/>
  <c r="C52" i="20" s="1"/>
  <c r="P87" i="19"/>
  <c r="P90" i="20"/>
  <c r="P104" i="20" s="1"/>
  <c r="M95" i="19"/>
  <c r="P116" i="20"/>
  <c r="N117" i="19"/>
  <c r="N168" i="20"/>
  <c r="N182" i="20" s="1"/>
  <c r="P61" i="19"/>
  <c r="P73" i="19"/>
  <c r="E10" i="20"/>
  <c r="C62" i="20"/>
  <c r="C15" i="19"/>
  <c r="E15" i="20"/>
  <c r="C67" i="20"/>
  <c r="E18" i="20"/>
  <c r="E70" i="20" s="1"/>
  <c r="C70" i="20"/>
  <c r="E21" i="20"/>
  <c r="C73" i="20"/>
  <c r="C23" i="19"/>
  <c r="E23" i="20"/>
  <c r="E75" i="20" s="1"/>
  <c r="C75" i="20"/>
  <c r="P95" i="19"/>
  <c r="P98" i="19" s="1"/>
  <c r="N125" i="19"/>
  <c r="N128" i="19" s="1"/>
  <c r="D10" i="19"/>
  <c r="D62" i="20"/>
  <c r="D13" i="19"/>
  <c r="D65" i="20"/>
  <c r="D21" i="19"/>
  <c r="D73" i="20"/>
  <c r="N90" i="20"/>
  <c r="P99" i="19"/>
  <c r="P102" i="19" s="1"/>
  <c r="D9" i="19"/>
  <c r="D12" i="20"/>
  <c r="D14" i="19"/>
  <c r="D66" i="19" s="1"/>
  <c r="D66" i="20"/>
  <c r="D17" i="19"/>
  <c r="D69" i="20"/>
  <c r="D72" i="20" s="1"/>
  <c r="D22" i="19"/>
  <c r="D74" i="19" s="1"/>
  <c r="D74" i="20"/>
  <c r="D38" i="20"/>
  <c r="D52" i="20" s="1"/>
  <c r="N17" i="19"/>
  <c r="N20" i="19" s="1"/>
  <c r="M47" i="19"/>
  <c r="P91" i="19"/>
  <c r="N121" i="19"/>
  <c r="N124" i="19" s="1"/>
  <c r="E36" i="19"/>
  <c r="O10" i="20"/>
  <c r="P231" i="19"/>
  <c r="O14" i="19"/>
  <c r="Q14" i="19" s="1"/>
  <c r="O118" i="19"/>
  <c r="E9" i="20"/>
  <c r="O114" i="20"/>
  <c r="Q114" i="20" s="1"/>
  <c r="O178" i="20"/>
  <c r="Q178" i="20" s="1"/>
  <c r="O22" i="19"/>
  <c r="Q22" i="19" s="1"/>
  <c r="N143" i="20"/>
  <c r="O166" i="20"/>
  <c r="Q166" i="20" s="1"/>
  <c r="N227" i="19"/>
  <c r="N61" i="20"/>
  <c r="O61" i="20" s="1"/>
  <c r="P62" i="20"/>
  <c r="P148" i="19"/>
  <c r="O118" i="20"/>
  <c r="O174" i="20"/>
  <c r="Q174" i="20" s="1"/>
  <c r="P38" i="20"/>
  <c r="P52" i="20" s="1"/>
  <c r="P149" i="19"/>
  <c r="N226" i="19"/>
  <c r="E37" i="19"/>
  <c r="P12" i="20"/>
  <c r="N65" i="20"/>
  <c r="O14" i="20"/>
  <c r="Q14" i="20" s="1"/>
  <c r="P67" i="20"/>
  <c r="O18" i="19"/>
  <c r="Q18" i="19" s="1"/>
  <c r="O122" i="19"/>
  <c r="E37" i="20"/>
  <c r="D18" i="19"/>
  <c r="D70" i="19" s="1"/>
  <c r="P61" i="20"/>
  <c r="P144" i="19"/>
  <c r="M116" i="20"/>
  <c r="O126" i="20"/>
  <c r="Q126" i="20" s="1"/>
  <c r="P145" i="20"/>
  <c r="O170" i="20"/>
  <c r="Q170" i="20" s="1"/>
  <c r="O204" i="20"/>
  <c r="Q204" i="20" s="1"/>
  <c r="C17" i="19"/>
  <c r="E36" i="20"/>
  <c r="C13" i="19"/>
  <c r="M12" i="20"/>
  <c r="M26" i="20" s="1"/>
  <c r="O22" i="20"/>
  <c r="Q22" i="20" s="1"/>
  <c r="P73" i="20"/>
  <c r="P76" i="20" s="1"/>
  <c r="O114" i="19"/>
  <c r="Q114" i="19" s="1"/>
  <c r="O122" i="20"/>
  <c r="P149" i="20"/>
  <c r="N230" i="19"/>
  <c r="N231" i="19"/>
  <c r="O200" i="19"/>
  <c r="Q200" i="19" s="1"/>
  <c r="O18" i="20"/>
  <c r="Q18" i="20" s="1"/>
  <c r="O126" i="19"/>
  <c r="Q126" i="19" s="1"/>
  <c r="N219" i="19"/>
  <c r="O204" i="19"/>
  <c r="Q204" i="19" s="1"/>
  <c r="P12" i="19"/>
  <c r="P38" i="19"/>
  <c r="M61" i="19"/>
  <c r="N47" i="19"/>
  <c r="N50" i="19" s="1"/>
  <c r="N67" i="20"/>
  <c r="N87" i="19"/>
  <c r="P113" i="19"/>
  <c r="P116" i="19" s="1"/>
  <c r="P117" i="19"/>
  <c r="P121" i="19"/>
  <c r="P124" i="19" s="1"/>
  <c r="P75" i="20"/>
  <c r="N71" i="20"/>
  <c r="N71" i="19" s="1"/>
  <c r="M92" i="19"/>
  <c r="O92" i="20"/>
  <c r="N99" i="19"/>
  <c r="N102" i="19" s="1"/>
  <c r="N151" i="20"/>
  <c r="P101" i="19"/>
  <c r="P153" i="19" s="1"/>
  <c r="P153" i="20"/>
  <c r="M96" i="19"/>
  <c r="O96" i="20"/>
  <c r="M36" i="19"/>
  <c r="O36" i="19" s="1"/>
  <c r="Q36" i="19" s="1"/>
  <c r="M38" i="20"/>
  <c r="M52" i="20" s="1"/>
  <c r="O36" i="20"/>
  <c r="Q36" i="20" s="1"/>
  <c r="N39" i="19"/>
  <c r="N42" i="19" s="1"/>
  <c r="M48" i="19"/>
  <c r="O48" i="19" s="1"/>
  <c r="Q48" i="19" s="1"/>
  <c r="O48" i="20"/>
  <c r="Q48" i="20" s="1"/>
  <c r="P65" i="20"/>
  <c r="N75" i="20"/>
  <c r="N75" i="19" s="1"/>
  <c r="M88" i="19"/>
  <c r="M90" i="20"/>
  <c r="O88" i="20"/>
  <c r="N95" i="19"/>
  <c r="N98" i="19" s="1"/>
  <c r="M144" i="20"/>
  <c r="N147" i="20"/>
  <c r="M40" i="19"/>
  <c r="O40" i="19" s="1"/>
  <c r="Q40" i="19" s="1"/>
  <c r="O40" i="20"/>
  <c r="Q40" i="20" s="1"/>
  <c r="P125" i="19"/>
  <c r="P128" i="19" s="1"/>
  <c r="N139" i="20"/>
  <c r="N43" i="19"/>
  <c r="N46" i="19" s="1"/>
  <c r="M62" i="20"/>
  <c r="N35" i="19"/>
  <c r="N38" i="19" s="1"/>
  <c r="N38" i="20"/>
  <c r="M44" i="19"/>
  <c r="O44" i="19" s="1"/>
  <c r="Q44" i="19" s="1"/>
  <c r="O44" i="20"/>
  <c r="Q44" i="20" s="1"/>
  <c r="N63" i="20"/>
  <c r="N63" i="19" s="1"/>
  <c r="P69" i="20"/>
  <c r="P72" i="20" s="1"/>
  <c r="N91" i="19"/>
  <c r="M100" i="19"/>
  <c r="O100" i="20"/>
  <c r="Q100" i="20" s="1"/>
  <c r="M152" i="20"/>
  <c r="P141" i="20"/>
  <c r="M148" i="20"/>
  <c r="O9" i="20"/>
  <c r="O13" i="20"/>
  <c r="O17" i="20"/>
  <c r="O19" i="19"/>
  <c r="Q19" i="19" s="1"/>
  <c r="O21" i="20"/>
  <c r="O23" i="19"/>
  <c r="Q23" i="19" s="1"/>
  <c r="O37" i="20"/>
  <c r="Q37" i="20" s="1"/>
  <c r="O41" i="20"/>
  <c r="Q41" i="20" s="1"/>
  <c r="O45" i="20"/>
  <c r="Q45" i="20" s="1"/>
  <c r="O49" i="20"/>
  <c r="Q49" i="20" s="1"/>
  <c r="N62" i="20"/>
  <c r="N62" i="19" s="1"/>
  <c r="M63" i="20"/>
  <c r="N66" i="20"/>
  <c r="N66" i="19" s="1"/>
  <c r="M67" i="20"/>
  <c r="N70" i="20"/>
  <c r="N70" i="19" s="1"/>
  <c r="M71" i="20"/>
  <c r="N74" i="20"/>
  <c r="N74" i="19" s="1"/>
  <c r="M75" i="20"/>
  <c r="M139" i="19"/>
  <c r="O89" i="20"/>
  <c r="O93" i="20"/>
  <c r="O97" i="20"/>
  <c r="O101" i="20"/>
  <c r="O113" i="20"/>
  <c r="O115" i="19"/>
  <c r="Q115" i="19" s="1"/>
  <c r="O117" i="20"/>
  <c r="O119" i="19"/>
  <c r="O121" i="20"/>
  <c r="O123" i="19"/>
  <c r="Q123" i="19" s="1"/>
  <c r="O125" i="20"/>
  <c r="O127" i="19"/>
  <c r="M139" i="20"/>
  <c r="P140" i="20"/>
  <c r="M143" i="20"/>
  <c r="P144" i="20"/>
  <c r="M147" i="20"/>
  <c r="P148" i="20"/>
  <c r="M151" i="20"/>
  <c r="P152" i="20"/>
  <c r="O165" i="20"/>
  <c r="Q165" i="20" s="1"/>
  <c r="M219" i="19"/>
  <c r="O167" i="19"/>
  <c r="O169" i="20"/>
  <c r="O173" i="20"/>
  <c r="M227" i="19"/>
  <c r="O175" i="19"/>
  <c r="Q175" i="19" s="1"/>
  <c r="O177" i="20"/>
  <c r="M231" i="19"/>
  <c r="O179" i="19"/>
  <c r="Q179" i="19" s="1"/>
  <c r="O191" i="19"/>
  <c r="O193" i="20"/>
  <c r="Q193" i="20" s="1"/>
  <c r="O197" i="20"/>
  <c r="Q197" i="20" s="1"/>
  <c r="O201" i="20"/>
  <c r="Q201" i="20" s="1"/>
  <c r="O205" i="20"/>
  <c r="Q205" i="20" s="1"/>
  <c r="N218" i="20"/>
  <c r="M219" i="20"/>
  <c r="N222" i="20"/>
  <c r="M223" i="20"/>
  <c r="N226" i="20"/>
  <c r="M227" i="20"/>
  <c r="N230" i="20"/>
  <c r="M231" i="20"/>
  <c r="M9" i="19"/>
  <c r="N13" i="19"/>
  <c r="P217" i="20"/>
  <c r="N219" i="20"/>
  <c r="P221" i="20"/>
  <c r="N223" i="20"/>
  <c r="P225" i="20"/>
  <c r="N227" i="20"/>
  <c r="P229" i="20"/>
  <c r="P232" i="20" s="1"/>
  <c r="N231" i="20"/>
  <c r="N9" i="19"/>
  <c r="M10" i="19"/>
  <c r="P217" i="19"/>
  <c r="P168" i="19"/>
  <c r="O11" i="20"/>
  <c r="N12" i="20"/>
  <c r="O15" i="20"/>
  <c r="O19" i="20"/>
  <c r="Q19" i="20" s="1"/>
  <c r="O23" i="20"/>
  <c r="Q23" i="20" s="1"/>
  <c r="O35" i="20"/>
  <c r="O37" i="19"/>
  <c r="Q37" i="19" s="1"/>
  <c r="O39" i="20"/>
  <c r="O41" i="19"/>
  <c r="Q41" i="19" s="1"/>
  <c r="O43" i="20"/>
  <c r="O45" i="19"/>
  <c r="Q45" i="19" s="1"/>
  <c r="O47" i="20"/>
  <c r="O50" i="20" s="1"/>
  <c r="O49" i="19"/>
  <c r="Q49" i="19" s="1"/>
  <c r="M65" i="20"/>
  <c r="M69" i="20"/>
  <c r="M73" i="20"/>
  <c r="O87" i="20"/>
  <c r="O91" i="20"/>
  <c r="N144" i="19"/>
  <c r="O95" i="20"/>
  <c r="N148" i="19"/>
  <c r="O97" i="19"/>
  <c r="M149" i="19"/>
  <c r="O99" i="20"/>
  <c r="N152" i="19"/>
  <c r="O101" i="19"/>
  <c r="M153" i="19"/>
  <c r="M116" i="19"/>
  <c r="O115" i="20"/>
  <c r="Q115" i="20" s="1"/>
  <c r="O119" i="20"/>
  <c r="O123" i="20"/>
  <c r="Q123" i="20" s="1"/>
  <c r="O127" i="20"/>
  <c r="N140" i="20"/>
  <c r="M141" i="20"/>
  <c r="N144" i="20"/>
  <c r="M145" i="20"/>
  <c r="N148" i="20"/>
  <c r="M149" i="20"/>
  <c r="N152" i="20"/>
  <c r="M153" i="20"/>
  <c r="M217" i="19"/>
  <c r="M168" i="19"/>
  <c r="O165" i="19"/>
  <c r="O167" i="20"/>
  <c r="Q167" i="20" s="1"/>
  <c r="O171" i="20"/>
  <c r="P226" i="19"/>
  <c r="O175" i="20"/>
  <c r="Q175" i="20" s="1"/>
  <c r="P230" i="19"/>
  <c r="O179" i="20"/>
  <c r="Q179" i="20" s="1"/>
  <c r="O191" i="20"/>
  <c r="Q191" i="20" s="1"/>
  <c r="O193" i="19"/>
  <c r="Q193" i="19" s="1"/>
  <c r="O195" i="20"/>
  <c r="O197" i="19"/>
  <c r="Q197" i="19" s="1"/>
  <c r="O199" i="20"/>
  <c r="O201" i="19"/>
  <c r="Q201" i="19" s="1"/>
  <c r="O203" i="20"/>
  <c r="O206" i="20" s="1"/>
  <c r="O205" i="19"/>
  <c r="Q205" i="19" s="1"/>
  <c r="M217" i="20"/>
  <c r="P218" i="20"/>
  <c r="M221" i="20"/>
  <c r="P222" i="20"/>
  <c r="M225" i="20"/>
  <c r="P226" i="20"/>
  <c r="M229" i="20"/>
  <c r="P230" i="20"/>
  <c r="M66" i="20"/>
  <c r="M66" i="19" s="1"/>
  <c r="N69" i="20"/>
  <c r="M70" i="20"/>
  <c r="N73" i="20"/>
  <c r="M74" i="20"/>
  <c r="N149" i="19"/>
  <c r="N153" i="19"/>
  <c r="P139" i="20"/>
  <c r="N141" i="20"/>
  <c r="P143" i="20"/>
  <c r="N145" i="20"/>
  <c r="P147" i="20"/>
  <c r="N149" i="20"/>
  <c r="P151" i="20"/>
  <c r="P154" i="20" s="1"/>
  <c r="N153" i="20"/>
  <c r="N217" i="19"/>
  <c r="N168" i="19"/>
  <c r="O166" i="19"/>
  <c r="P219" i="19"/>
  <c r="O170" i="19"/>
  <c r="Q170" i="19" s="1"/>
  <c r="O174" i="19"/>
  <c r="Q174" i="19" s="1"/>
  <c r="M226" i="19"/>
  <c r="P227" i="19"/>
  <c r="O178" i="19"/>
  <c r="Q178" i="19" s="1"/>
  <c r="M230" i="19"/>
  <c r="O192" i="20"/>
  <c r="O196" i="20"/>
  <c r="O200" i="20"/>
  <c r="Q200" i="20" s="1"/>
  <c r="N217" i="20"/>
  <c r="M218" i="20"/>
  <c r="P219" i="20"/>
  <c r="N221" i="20"/>
  <c r="M222" i="20"/>
  <c r="P223" i="20"/>
  <c r="N225" i="20"/>
  <c r="M226" i="20"/>
  <c r="P227" i="20"/>
  <c r="N229" i="20"/>
  <c r="M230" i="20"/>
  <c r="P231" i="20"/>
  <c r="D19" i="19"/>
  <c r="D71" i="19" s="1"/>
  <c r="D23" i="19"/>
  <c r="D75" i="19" s="1"/>
  <c r="D35" i="19"/>
  <c r="D38" i="19" s="1"/>
  <c r="D52" i="19" s="1"/>
  <c r="C22" i="19"/>
  <c r="D11" i="19"/>
  <c r="C14" i="19"/>
  <c r="C18" i="19"/>
  <c r="C10" i="19"/>
  <c r="D15" i="19"/>
  <c r="E35" i="20"/>
  <c r="C61" i="20"/>
  <c r="C21" i="19"/>
  <c r="D61" i="20"/>
  <c r="N154" i="20" l="1"/>
  <c r="P104" i="19"/>
  <c r="N51" i="20"/>
  <c r="M50" i="19"/>
  <c r="N104" i="20"/>
  <c r="P208" i="20"/>
  <c r="M232" i="20"/>
  <c r="M76" i="20"/>
  <c r="M154" i="20"/>
  <c r="M104" i="20"/>
  <c r="N51" i="19"/>
  <c r="D76" i="20"/>
  <c r="N130" i="19"/>
  <c r="P130" i="20"/>
  <c r="P182" i="20"/>
  <c r="P51" i="19"/>
  <c r="M129" i="20"/>
  <c r="O128" i="20"/>
  <c r="O129" i="20" s="1"/>
  <c r="P76" i="19"/>
  <c r="N232" i="20"/>
  <c r="O180" i="20"/>
  <c r="N104" i="19"/>
  <c r="P52" i="19"/>
  <c r="O102" i="20"/>
  <c r="C76" i="20"/>
  <c r="M208" i="20"/>
  <c r="N76" i="20"/>
  <c r="N52" i="19"/>
  <c r="M130" i="20"/>
  <c r="M182" i="20"/>
  <c r="P25" i="19"/>
  <c r="M25" i="20"/>
  <c r="M103" i="20"/>
  <c r="M207" i="20"/>
  <c r="M102" i="19"/>
  <c r="D25" i="20"/>
  <c r="E24" i="20"/>
  <c r="C26" i="20"/>
  <c r="N26" i="20"/>
  <c r="P26" i="19"/>
  <c r="P26" i="20"/>
  <c r="C24" i="19"/>
  <c r="O24" i="20"/>
  <c r="D24" i="19"/>
  <c r="D26" i="20"/>
  <c r="M229" i="19"/>
  <c r="M232" i="19" s="1"/>
  <c r="O177" i="19"/>
  <c r="O180" i="19" s="1"/>
  <c r="N229" i="19"/>
  <c r="N232" i="19" s="1"/>
  <c r="O203" i="19"/>
  <c r="O206" i="19" s="1"/>
  <c r="M151" i="19"/>
  <c r="P229" i="19"/>
  <c r="P232" i="19" s="1"/>
  <c r="N72" i="20"/>
  <c r="N228" i="20"/>
  <c r="C72" i="20"/>
  <c r="O98" i="20"/>
  <c r="P150" i="20"/>
  <c r="O46" i="20"/>
  <c r="O202" i="20"/>
  <c r="O124" i="20"/>
  <c r="N150" i="20"/>
  <c r="P72" i="19"/>
  <c r="M46" i="19"/>
  <c r="M98" i="19"/>
  <c r="M72" i="20"/>
  <c r="O176" i="20"/>
  <c r="M228" i="20"/>
  <c r="P228" i="20"/>
  <c r="M150" i="20"/>
  <c r="D20" i="19"/>
  <c r="O20" i="20"/>
  <c r="E20" i="20"/>
  <c r="C20" i="19"/>
  <c r="M172" i="19"/>
  <c r="M181" i="19" s="1"/>
  <c r="Q96" i="20"/>
  <c r="Q122" i="20"/>
  <c r="Q97" i="19"/>
  <c r="Q97" i="20"/>
  <c r="Q122" i="19"/>
  <c r="P198" i="19"/>
  <c r="P207" i="19" s="1"/>
  <c r="N172" i="19"/>
  <c r="N181" i="19" s="1"/>
  <c r="M198" i="19"/>
  <c r="M207" i="19" s="1"/>
  <c r="O198" i="20"/>
  <c r="O207" i="20" s="1"/>
  <c r="P172" i="19"/>
  <c r="P181" i="19" s="1"/>
  <c r="N198" i="19"/>
  <c r="N207" i="19" s="1"/>
  <c r="O172" i="20"/>
  <c r="N146" i="20"/>
  <c r="M146" i="20"/>
  <c r="M155" i="20" s="1"/>
  <c r="P146" i="20"/>
  <c r="P155" i="20" s="1"/>
  <c r="N224" i="20"/>
  <c r="N233" i="20" s="1"/>
  <c r="P120" i="19"/>
  <c r="P129" i="19" s="1"/>
  <c r="M120" i="19"/>
  <c r="M129" i="19" s="1"/>
  <c r="N120" i="19"/>
  <c r="N129" i="19" s="1"/>
  <c r="O120" i="20"/>
  <c r="C68" i="20"/>
  <c r="M68" i="20"/>
  <c r="M77" i="20" s="1"/>
  <c r="P68" i="20"/>
  <c r="P77" i="20" s="1"/>
  <c r="N68" i="20"/>
  <c r="N77" i="20" s="1"/>
  <c r="P68" i="19"/>
  <c r="D68" i="20"/>
  <c r="P224" i="20"/>
  <c r="P233" i="20" s="1"/>
  <c r="M224" i="20"/>
  <c r="N94" i="19"/>
  <c r="N103" i="19" s="1"/>
  <c r="N16" i="19"/>
  <c r="N25" i="19" s="1"/>
  <c r="O94" i="20"/>
  <c r="M94" i="19"/>
  <c r="M103" i="19" s="1"/>
  <c r="M16" i="19"/>
  <c r="M25" i="19" s="1"/>
  <c r="P94" i="19"/>
  <c r="P103" i="19" s="1"/>
  <c r="O42" i="20"/>
  <c r="O51" i="20" s="1"/>
  <c r="M42" i="19"/>
  <c r="M51" i="19" s="1"/>
  <c r="C16" i="19"/>
  <c r="E16" i="20"/>
  <c r="D16" i="19"/>
  <c r="O16" i="20"/>
  <c r="O140" i="20"/>
  <c r="Q140" i="20" s="1"/>
  <c r="Q166" i="19"/>
  <c r="Q88" i="20"/>
  <c r="P140" i="19"/>
  <c r="Q10" i="20"/>
  <c r="O10" i="19"/>
  <c r="D62" i="19"/>
  <c r="O89" i="19"/>
  <c r="Q89" i="19" s="1"/>
  <c r="N90" i="19"/>
  <c r="Q167" i="19"/>
  <c r="M90" i="19"/>
  <c r="P90" i="19"/>
  <c r="O11" i="19"/>
  <c r="Q11" i="19" s="1"/>
  <c r="Q89" i="20"/>
  <c r="D63" i="19"/>
  <c r="Q11" i="20"/>
  <c r="N12" i="19"/>
  <c r="Q127" i="20"/>
  <c r="Q127" i="19"/>
  <c r="Q101" i="20"/>
  <c r="N225" i="19"/>
  <c r="N228" i="19" s="1"/>
  <c r="O199" i="19"/>
  <c r="P225" i="19"/>
  <c r="P228" i="19" s="1"/>
  <c r="M147" i="19"/>
  <c r="P194" i="19"/>
  <c r="P208" i="19" s="1"/>
  <c r="M225" i="19"/>
  <c r="M228" i="19" s="1"/>
  <c r="O173" i="19"/>
  <c r="O176" i="19" s="1"/>
  <c r="N218" i="19"/>
  <c r="O196" i="19"/>
  <c r="Q196" i="19" s="1"/>
  <c r="O171" i="19"/>
  <c r="Q171" i="19" s="1"/>
  <c r="Q196" i="20"/>
  <c r="P222" i="19"/>
  <c r="Q192" i="20"/>
  <c r="M218" i="19"/>
  <c r="M194" i="19"/>
  <c r="M208" i="19" s="1"/>
  <c r="O192" i="19"/>
  <c r="O194" i="19" s="1"/>
  <c r="Q171" i="20"/>
  <c r="M145" i="19"/>
  <c r="O145" i="19" s="1"/>
  <c r="O93" i="19"/>
  <c r="P145" i="19"/>
  <c r="M67" i="19"/>
  <c r="N67" i="19"/>
  <c r="O15" i="19"/>
  <c r="Q15" i="19" s="1"/>
  <c r="D67" i="19"/>
  <c r="E67" i="20"/>
  <c r="Q119" i="19"/>
  <c r="Q118" i="20"/>
  <c r="Q119" i="20"/>
  <c r="Q93" i="20"/>
  <c r="Q118" i="19"/>
  <c r="O195" i="19"/>
  <c r="O169" i="19"/>
  <c r="M221" i="19"/>
  <c r="M224" i="19" s="1"/>
  <c r="N221" i="19"/>
  <c r="N224" i="19" s="1"/>
  <c r="P221" i="19"/>
  <c r="M143" i="19"/>
  <c r="O194" i="20"/>
  <c r="O208" i="20" s="1"/>
  <c r="P64" i="19"/>
  <c r="N65" i="19"/>
  <c r="O113" i="19"/>
  <c r="Q113" i="19" s="1"/>
  <c r="Q116" i="19" s="1"/>
  <c r="C61" i="19"/>
  <c r="O117" i="19"/>
  <c r="O90" i="20"/>
  <c r="O121" i="19"/>
  <c r="O124" i="19" s="1"/>
  <c r="P142" i="20"/>
  <c r="P156" i="20" s="1"/>
  <c r="O168" i="20"/>
  <c r="O17" i="19"/>
  <c r="O20" i="19" s="1"/>
  <c r="D12" i="19"/>
  <c r="E18" i="19"/>
  <c r="E70" i="19" s="1"/>
  <c r="C70" i="19"/>
  <c r="N142" i="20"/>
  <c r="Q92" i="20"/>
  <c r="D69" i="19"/>
  <c r="D72" i="19" s="1"/>
  <c r="E19" i="19"/>
  <c r="E71" i="19" s="1"/>
  <c r="C71" i="19"/>
  <c r="E14" i="19"/>
  <c r="E66" i="19" s="1"/>
  <c r="C66" i="19"/>
  <c r="O21" i="19"/>
  <c r="O24" i="19" s="1"/>
  <c r="M38" i="19"/>
  <c r="D73" i="19"/>
  <c r="D76" i="19" s="1"/>
  <c r="E62" i="20"/>
  <c r="E63" i="20"/>
  <c r="C64" i="20"/>
  <c r="E12" i="20"/>
  <c r="O125" i="19"/>
  <c r="O128" i="19" s="1"/>
  <c r="O116" i="20"/>
  <c r="O130" i="20" s="1"/>
  <c r="O39" i="19"/>
  <c r="O42" i="19" s="1"/>
  <c r="P64" i="20"/>
  <c r="E73" i="20"/>
  <c r="E76" i="20" s="1"/>
  <c r="E38" i="20"/>
  <c r="E52" i="20" s="1"/>
  <c r="E69" i="20"/>
  <c r="E72" i="20" s="1"/>
  <c r="E65" i="20"/>
  <c r="D65" i="19"/>
  <c r="E23" i="19"/>
  <c r="E75" i="19" s="1"/>
  <c r="C75" i="19"/>
  <c r="E9" i="19"/>
  <c r="E17" i="19"/>
  <c r="C69" i="19"/>
  <c r="E21" i="19"/>
  <c r="C73" i="19"/>
  <c r="E10" i="19"/>
  <c r="C62" i="19"/>
  <c r="E22" i="19"/>
  <c r="E74" i="19" s="1"/>
  <c r="C74" i="19"/>
  <c r="O95" i="19"/>
  <c r="O99" i="19"/>
  <c r="E13" i="19"/>
  <c r="C65" i="19"/>
  <c r="D64" i="20"/>
  <c r="E15" i="19"/>
  <c r="C67" i="19"/>
  <c r="E38" i="19"/>
  <c r="E52" i="19" s="1"/>
  <c r="C63" i="19"/>
  <c r="E11" i="19"/>
  <c r="E63" i="19" s="1"/>
  <c r="O222" i="19"/>
  <c r="O230" i="19"/>
  <c r="Q230" i="19" s="1"/>
  <c r="O223" i="19"/>
  <c r="Q223" i="19" s="1"/>
  <c r="O231" i="19"/>
  <c r="Q231" i="19" s="1"/>
  <c r="N61" i="19"/>
  <c r="O61" i="19" s="1"/>
  <c r="O226" i="19"/>
  <c r="Q226" i="19" s="1"/>
  <c r="O227" i="19"/>
  <c r="Q227" i="19" s="1"/>
  <c r="O43" i="19"/>
  <c r="O46" i="19" s="1"/>
  <c r="O66" i="19"/>
  <c r="Q66" i="19" s="1"/>
  <c r="O219" i="19"/>
  <c r="Q219" i="19" s="1"/>
  <c r="O218" i="20"/>
  <c r="P147" i="19"/>
  <c r="P150" i="19" s="1"/>
  <c r="O148" i="20"/>
  <c r="N220" i="20"/>
  <c r="N234" i="20" s="1"/>
  <c r="P151" i="19"/>
  <c r="P154" i="19" s="1"/>
  <c r="P139" i="19"/>
  <c r="O153" i="20"/>
  <c r="O145" i="20"/>
  <c r="O141" i="19"/>
  <c r="Q141" i="19" s="1"/>
  <c r="M64" i="20"/>
  <c r="O226" i="20"/>
  <c r="Q226" i="20" s="1"/>
  <c r="O227" i="20"/>
  <c r="Q227" i="20" s="1"/>
  <c r="O219" i="20"/>
  <c r="Q219" i="20" s="1"/>
  <c r="Q203" i="20"/>
  <c r="M73" i="19"/>
  <c r="M76" i="19" s="1"/>
  <c r="O73" i="20"/>
  <c r="O76" i="20" s="1"/>
  <c r="P220" i="20"/>
  <c r="O147" i="20"/>
  <c r="Q121" i="20"/>
  <c r="N143" i="19"/>
  <c r="N139" i="19"/>
  <c r="O139" i="19" s="1"/>
  <c r="O230" i="20"/>
  <c r="Q230" i="20" s="1"/>
  <c r="P143" i="19"/>
  <c r="M74" i="19"/>
  <c r="O74" i="19" s="1"/>
  <c r="Q74" i="19" s="1"/>
  <c r="O74" i="20"/>
  <c r="Q74" i="20" s="1"/>
  <c r="O225" i="20"/>
  <c r="M220" i="20"/>
  <c r="O217" i="20"/>
  <c r="O168" i="19"/>
  <c r="Q165" i="19"/>
  <c r="O153" i="19"/>
  <c r="Q95" i="20"/>
  <c r="M69" i="19"/>
  <c r="O69" i="20"/>
  <c r="Q177" i="20"/>
  <c r="Q180" i="20" s="1"/>
  <c r="Q173" i="20"/>
  <c r="Q176" i="20" s="1"/>
  <c r="Q169" i="20"/>
  <c r="M75" i="19"/>
  <c r="O75" i="19" s="1"/>
  <c r="Q75" i="19" s="1"/>
  <c r="O75" i="20"/>
  <c r="Q75" i="20" s="1"/>
  <c r="O144" i="20"/>
  <c r="Q39" i="20"/>
  <c r="Q42" i="20" s="1"/>
  <c r="N73" i="19"/>
  <c r="N76" i="19" s="1"/>
  <c r="Q195" i="20"/>
  <c r="O149" i="20"/>
  <c r="Q149" i="20" s="1"/>
  <c r="O141" i="20"/>
  <c r="Q141" i="20" s="1"/>
  <c r="Q101" i="19"/>
  <c r="O149" i="19"/>
  <c r="Q149" i="19" s="1"/>
  <c r="Q91" i="20"/>
  <c r="M65" i="19"/>
  <c r="O65" i="20"/>
  <c r="Q43" i="20"/>
  <c r="Q46" i="20" s="1"/>
  <c r="Q35" i="20"/>
  <c r="Q38" i="20" s="1"/>
  <c r="Q52" i="20" s="1"/>
  <c r="O38" i="20"/>
  <c r="M12" i="19"/>
  <c r="M26" i="19" s="1"/>
  <c r="O9" i="19"/>
  <c r="O151" i="20"/>
  <c r="O143" i="20"/>
  <c r="Q125" i="20"/>
  <c r="Q128" i="20" s="1"/>
  <c r="Q117" i="20"/>
  <c r="O91" i="19"/>
  <c r="O87" i="19"/>
  <c r="O47" i="19"/>
  <c r="O50" i="19" s="1"/>
  <c r="Q21" i="20"/>
  <c r="Q24" i="20" s="1"/>
  <c r="Q13" i="20"/>
  <c r="M152" i="19"/>
  <c r="O152" i="19" s="1"/>
  <c r="Q152" i="19" s="1"/>
  <c r="O100" i="19"/>
  <c r="Q100" i="19" s="1"/>
  <c r="O66" i="20"/>
  <c r="Q66" i="20" s="1"/>
  <c r="M140" i="19"/>
  <c r="O140" i="19" s="1"/>
  <c r="O88" i="19"/>
  <c r="M148" i="19"/>
  <c r="O148" i="19" s="1"/>
  <c r="O96" i="19"/>
  <c r="Q61" i="20"/>
  <c r="N69" i="19"/>
  <c r="N72" i="19" s="1"/>
  <c r="Q99" i="20"/>
  <c r="Q47" i="20"/>
  <c r="Q50" i="20" s="1"/>
  <c r="O67" i="20"/>
  <c r="Q15" i="20"/>
  <c r="Q191" i="19"/>
  <c r="M142" i="20"/>
  <c r="M156" i="20" s="1"/>
  <c r="O139" i="20"/>
  <c r="Q113" i="20"/>
  <c r="Q116" i="20" s="1"/>
  <c r="Q17" i="20"/>
  <c r="Q20" i="20" s="1"/>
  <c r="N151" i="19"/>
  <c r="N154" i="19" s="1"/>
  <c r="O222" i="20"/>
  <c r="N220" i="19"/>
  <c r="M70" i="19"/>
  <c r="O70" i="19" s="1"/>
  <c r="Q70" i="19" s="1"/>
  <c r="O70" i="20"/>
  <c r="Q70" i="20" s="1"/>
  <c r="O229" i="20"/>
  <c r="O232" i="20" s="1"/>
  <c r="O221" i="20"/>
  <c r="Q199" i="20"/>
  <c r="Q202" i="20" s="1"/>
  <c r="W202" i="20" s="1"/>
  <c r="O217" i="19"/>
  <c r="Q217" i="19" s="1"/>
  <c r="Q87" i="20"/>
  <c r="O231" i="20"/>
  <c r="Q231" i="20" s="1"/>
  <c r="O223" i="20"/>
  <c r="Q223" i="20" s="1"/>
  <c r="M71" i="19"/>
  <c r="O71" i="19" s="1"/>
  <c r="Q71" i="19" s="1"/>
  <c r="O71" i="20"/>
  <c r="Q71" i="20" s="1"/>
  <c r="M63" i="19"/>
  <c r="O63" i="19" s="1"/>
  <c r="Q63" i="19" s="1"/>
  <c r="O63" i="20"/>
  <c r="Q63" i="20" s="1"/>
  <c r="O35" i="19"/>
  <c r="O12" i="20"/>
  <c r="Q9" i="20"/>
  <c r="O152" i="20"/>
  <c r="Q152" i="20" s="1"/>
  <c r="M62" i="19"/>
  <c r="O62" i="19" s="1"/>
  <c r="Q62" i="19" s="1"/>
  <c r="O62" i="20"/>
  <c r="Q62" i="20" s="1"/>
  <c r="N147" i="19"/>
  <c r="N150" i="19" s="1"/>
  <c r="O13" i="19"/>
  <c r="M144" i="19"/>
  <c r="O144" i="19" s="1"/>
  <c r="O92" i="19"/>
  <c r="N64" i="20"/>
  <c r="D61" i="19"/>
  <c r="E35" i="19"/>
  <c r="E61" i="20"/>
  <c r="C12" i="19"/>
  <c r="M234" i="20" l="1"/>
  <c r="Q102" i="20"/>
  <c r="O154" i="20"/>
  <c r="Q206" i="20"/>
  <c r="Q208" i="20" s="1"/>
  <c r="O182" i="20"/>
  <c r="N233" i="19"/>
  <c r="O25" i="20"/>
  <c r="M233" i="20"/>
  <c r="O182" i="19"/>
  <c r="O104" i="20"/>
  <c r="N208" i="19"/>
  <c r="M130" i="19"/>
  <c r="P78" i="20"/>
  <c r="N234" i="19"/>
  <c r="C78" i="20"/>
  <c r="N156" i="20"/>
  <c r="M104" i="19"/>
  <c r="C77" i="20"/>
  <c r="M233" i="19"/>
  <c r="M182" i="19"/>
  <c r="N155" i="20"/>
  <c r="O130" i="19"/>
  <c r="P130" i="19"/>
  <c r="O181" i="20"/>
  <c r="O102" i="19"/>
  <c r="C76" i="19"/>
  <c r="D77" i="20"/>
  <c r="N78" i="20"/>
  <c r="P182" i="19"/>
  <c r="M52" i="19"/>
  <c r="D78" i="20"/>
  <c r="O52" i="20"/>
  <c r="Q51" i="20"/>
  <c r="P234" i="20"/>
  <c r="O51" i="19"/>
  <c r="O103" i="20"/>
  <c r="P77" i="19"/>
  <c r="M154" i="19"/>
  <c r="P78" i="19"/>
  <c r="M78" i="20"/>
  <c r="N182" i="19"/>
  <c r="C25" i="19"/>
  <c r="E26" i="20"/>
  <c r="E24" i="19"/>
  <c r="D25" i="19"/>
  <c r="N26" i="19"/>
  <c r="O26" i="20"/>
  <c r="C26" i="19"/>
  <c r="D26" i="19"/>
  <c r="E25" i="20"/>
  <c r="O229" i="19"/>
  <c r="O232" i="19" s="1"/>
  <c r="Q203" i="19"/>
  <c r="Q177" i="19"/>
  <c r="Q180" i="19" s="1"/>
  <c r="Q181" i="19" s="1"/>
  <c r="W180" i="20"/>
  <c r="Q99" i="19"/>
  <c r="Q102" i="19" s="1"/>
  <c r="Q98" i="20"/>
  <c r="Q124" i="20"/>
  <c r="O72" i="20"/>
  <c r="O98" i="19"/>
  <c r="M72" i="19"/>
  <c r="M150" i="19"/>
  <c r="O228" i="20"/>
  <c r="C72" i="19"/>
  <c r="Q199" i="19"/>
  <c r="Q202" i="19" s="1"/>
  <c r="W202" i="19" s="1"/>
  <c r="O202" i="19"/>
  <c r="O150" i="20"/>
  <c r="E20" i="19"/>
  <c r="O172" i="19"/>
  <c r="O181" i="19" s="1"/>
  <c r="O198" i="19"/>
  <c r="Q172" i="20"/>
  <c r="Q181" i="20" s="1"/>
  <c r="Q148" i="20"/>
  <c r="Q96" i="19"/>
  <c r="N68" i="19"/>
  <c r="N77" i="19" s="1"/>
  <c r="Q148" i="19"/>
  <c r="Q198" i="20"/>
  <c r="E68" i="20"/>
  <c r="E77" i="20" s="1"/>
  <c r="O146" i="20"/>
  <c r="P146" i="19"/>
  <c r="P155" i="19" s="1"/>
  <c r="N146" i="19"/>
  <c r="N155" i="19" s="1"/>
  <c r="M146" i="19"/>
  <c r="M155" i="19" s="1"/>
  <c r="O120" i="19"/>
  <c r="O129" i="19" s="1"/>
  <c r="Q120" i="20"/>
  <c r="Q129" i="20" s="1"/>
  <c r="M68" i="19"/>
  <c r="O68" i="20"/>
  <c r="O77" i="20" s="1"/>
  <c r="C68" i="19"/>
  <c r="D68" i="19"/>
  <c r="D77" i="19" s="1"/>
  <c r="Q94" i="20"/>
  <c r="Q103" i="20" s="1"/>
  <c r="O224" i="20"/>
  <c r="O233" i="20" s="1"/>
  <c r="P224" i="19"/>
  <c r="P233" i="19" s="1"/>
  <c r="O94" i="19"/>
  <c r="O103" i="19" s="1"/>
  <c r="E16" i="19"/>
  <c r="O16" i="19"/>
  <c r="O25" i="19" s="1"/>
  <c r="Q16" i="20"/>
  <c r="Q25" i="20" s="1"/>
  <c r="M142" i="19"/>
  <c r="M156" i="19" s="1"/>
  <c r="Q88" i="19"/>
  <c r="Q140" i="19"/>
  <c r="Q10" i="19"/>
  <c r="E62" i="19"/>
  <c r="P142" i="19"/>
  <c r="P156" i="19" s="1"/>
  <c r="Q168" i="19"/>
  <c r="N142" i="19"/>
  <c r="N156" i="19" s="1"/>
  <c r="Q90" i="20"/>
  <c r="Q12" i="20"/>
  <c r="Q153" i="19"/>
  <c r="Q153" i="20"/>
  <c r="O225" i="19"/>
  <c r="O228" i="19" s="1"/>
  <c r="Q121" i="19"/>
  <c r="Q124" i="19" s="1"/>
  <c r="P220" i="19"/>
  <c r="P234" i="19" s="1"/>
  <c r="M220" i="19"/>
  <c r="M234" i="19" s="1"/>
  <c r="Q173" i="19"/>
  <c r="Q176" i="19" s="1"/>
  <c r="O218" i="19"/>
  <c r="Q218" i="19" s="1"/>
  <c r="Q222" i="20"/>
  <c r="Q222" i="19"/>
  <c r="Q218" i="20"/>
  <c r="Q192" i="19"/>
  <c r="Q93" i="19"/>
  <c r="O67" i="19"/>
  <c r="Q67" i="20"/>
  <c r="E67" i="19"/>
  <c r="Q145" i="19"/>
  <c r="Q145" i="20"/>
  <c r="Q169" i="19"/>
  <c r="Q172" i="19" s="1"/>
  <c r="Q195" i="19"/>
  <c r="O221" i="19"/>
  <c r="O224" i="19" s="1"/>
  <c r="Q168" i="20"/>
  <c r="Q182" i="20" s="1"/>
  <c r="Q144" i="20"/>
  <c r="Q144" i="19"/>
  <c r="Q194" i="20"/>
  <c r="Q17" i="19"/>
  <c r="Q20" i="19" s="1"/>
  <c r="I64" i="16"/>
  <c r="I64" i="1"/>
  <c r="I64" i="14"/>
  <c r="I64" i="15"/>
  <c r="I64" i="13"/>
  <c r="I64" i="17"/>
  <c r="O116" i="19"/>
  <c r="D64" i="19"/>
  <c r="D78" i="19" s="1"/>
  <c r="Q117" i="19"/>
  <c r="N64" i="19"/>
  <c r="N78" i="19" s="1"/>
  <c r="Q39" i="19"/>
  <c r="Q42" i="19" s="1"/>
  <c r="O142" i="20"/>
  <c r="Q95" i="19"/>
  <c r="E69" i="19"/>
  <c r="E72" i="19" s="1"/>
  <c r="Q92" i="19"/>
  <c r="O90" i="19"/>
  <c r="Q125" i="19"/>
  <c r="Q128" i="19" s="1"/>
  <c r="E65" i="19"/>
  <c r="E73" i="19"/>
  <c r="E76" i="19" s="1"/>
  <c r="C64" i="19"/>
  <c r="C78" i="19" s="1"/>
  <c r="E12" i="19"/>
  <c r="Q21" i="19"/>
  <c r="Q24" i="19" s="1"/>
  <c r="E64" i="20"/>
  <c r="E78" i="20" s="1"/>
  <c r="Q43" i="19"/>
  <c r="Q46" i="19" s="1"/>
  <c r="E61" i="19"/>
  <c r="O143" i="19"/>
  <c r="Q139" i="19"/>
  <c r="Q64" i="20"/>
  <c r="Q151" i="20"/>
  <c r="Q154" i="20" s="1"/>
  <c r="Q221" i="20"/>
  <c r="O64" i="19"/>
  <c r="Q61" i="19"/>
  <c r="Q64" i="19" s="1"/>
  <c r="Q13" i="19"/>
  <c r="Q16" i="19" s="1"/>
  <c r="Q25" i="19" s="1"/>
  <c r="O38" i="19"/>
  <c r="O52" i="19" s="1"/>
  <c r="Q35" i="19"/>
  <c r="Q38" i="19" s="1"/>
  <c r="Q87" i="19"/>
  <c r="Q143" i="20"/>
  <c r="O12" i="19"/>
  <c r="Q9" i="19"/>
  <c r="O151" i="19"/>
  <c r="O154" i="19" s="1"/>
  <c r="Q147" i="20"/>
  <c r="Q73" i="20"/>
  <c r="Q76" i="20" s="1"/>
  <c r="Q65" i="20"/>
  <c r="Q69" i="20"/>
  <c r="Q72" i="20" s="1"/>
  <c r="O64" i="20"/>
  <c r="O78" i="20" s="1"/>
  <c r="Q47" i="19"/>
  <c r="Q50" i="19" s="1"/>
  <c r="O65" i="19"/>
  <c r="O69" i="19"/>
  <c r="O72" i="19" s="1"/>
  <c r="O220" i="20"/>
  <c r="O234" i="20" s="1"/>
  <c r="Q217" i="20"/>
  <c r="M64" i="19"/>
  <c r="M78" i="19" s="1"/>
  <c r="Q229" i="20"/>
  <c r="Q232" i="20" s="1"/>
  <c r="W232" i="20" s="1"/>
  <c r="O147" i="19"/>
  <c r="O150" i="19" s="1"/>
  <c r="Q139" i="20"/>
  <c r="Q142" i="20" s="1"/>
  <c r="Q91" i="19"/>
  <c r="Q225" i="20"/>
  <c r="Q228" i="20" s="1"/>
  <c r="W228" i="20" s="1"/>
  <c r="O73" i="19"/>
  <c r="O76" i="19" s="1"/>
  <c r="Q182" i="19" l="1"/>
  <c r="W206" i="19"/>
  <c r="Q206" i="19"/>
  <c r="O104" i="19"/>
  <c r="Q130" i="20"/>
  <c r="W206" i="20"/>
  <c r="Q207" i="20"/>
  <c r="W207" i="20" s="1"/>
  <c r="O207" i="19"/>
  <c r="O233" i="19"/>
  <c r="O208" i="19"/>
  <c r="O155" i="20"/>
  <c r="Q129" i="19"/>
  <c r="Q51" i="19"/>
  <c r="Q104" i="20"/>
  <c r="M77" i="19"/>
  <c r="O156" i="20"/>
  <c r="Q52" i="19"/>
  <c r="C77" i="19"/>
  <c r="Q103" i="19"/>
  <c r="Q26" i="20"/>
  <c r="E25" i="19"/>
  <c r="E26" i="19"/>
  <c r="O26" i="19"/>
  <c r="Q229" i="19"/>
  <c r="Q232" i="19" s="1"/>
  <c r="Q150" i="20"/>
  <c r="Q98" i="19"/>
  <c r="W181" i="20"/>
  <c r="W172" i="20"/>
  <c r="E68" i="19"/>
  <c r="E77" i="19" s="1"/>
  <c r="Q146" i="20"/>
  <c r="Q155" i="20" s="1"/>
  <c r="Q198" i="19"/>
  <c r="Q224" i="20"/>
  <c r="Q233" i="20" s="1"/>
  <c r="W233" i="20" s="1"/>
  <c r="W198" i="20"/>
  <c r="O68" i="19"/>
  <c r="O77" i="19" s="1"/>
  <c r="O146" i="19"/>
  <c r="O155" i="19" s="1"/>
  <c r="Q68" i="20"/>
  <c r="Q77" i="20" s="1"/>
  <c r="Q120" i="19"/>
  <c r="Q130" i="19" s="1"/>
  <c r="Q94" i="19"/>
  <c r="Q90" i="19"/>
  <c r="Q104" i="19" s="1"/>
  <c r="Q12" i="19"/>
  <c r="Q225" i="19"/>
  <c r="Q228" i="19" s="1"/>
  <c r="O220" i="19"/>
  <c r="O234" i="19" s="1"/>
  <c r="Q220" i="20"/>
  <c r="Q194" i="19"/>
  <c r="Q67" i="19"/>
  <c r="Q221" i="19"/>
  <c r="Q224" i="19" s="1"/>
  <c r="E64" i="19"/>
  <c r="E78" i="19" s="1"/>
  <c r="O142" i="19"/>
  <c r="O156" i="19" s="1"/>
  <c r="Q143" i="19"/>
  <c r="Q65" i="19"/>
  <c r="Q151" i="19"/>
  <c r="Q154" i="19" s="1"/>
  <c r="Q147" i="19"/>
  <c r="Q150" i="19" s="1"/>
  <c r="Q73" i="19"/>
  <c r="Q76" i="19" s="1"/>
  <c r="Q69" i="19"/>
  <c r="Q72" i="19" s="1"/>
  <c r="O78" i="19" l="1"/>
  <c r="Q78" i="20"/>
  <c r="Q78" i="19"/>
  <c r="Q208" i="19"/>
  <c r="Q233" i="19"/>
  <c r="Q234" i="20"/>
  <c r="W234" i="20" s="1"/>
  <c r="Q207" i="19"/>
  <c r="Q156" i="20"/>
  <c r="Q26" i="19"/>
  <c r="Q68" i="19"/>
  <c r="Q77" i="19" s="1"/>
  <c r="W224" i="20"/>
  <c r="Q146" i="19"/>
  <c r="Q155" i="19" s="1"/>
  <c r="Q142" i="19"/>
  <c r="Q220" i="19"/>
  <c r="Q234" i="19" s="1"/>
  <c r="Q156" i="19" l="1"/>
  <c r="T49" i="16"/>
  <c r="T48" i="16"/>
  <c r="T47" i="16"/>
  <c r="T45" i="16"/>
  <c r="T44" i="16"/>
  <c r="V44" i="16" s="1"/>
  <c r="T43" i="16"/>
  <c r="T41" i="16"/>
  <c r="V41" i="16" s="1"/>
  <c r="W41" i="16" s="1"/>
  <c r="T40" i="16"/>
  <c r="T39" i="16"/>
  <c r="V37" i="16"/>
  <c r="W37" i="16" s="1"/>
  <c r="V36" i="16"/>
  <c r="T23" i="16"/>
  <c r="V23" i="16" s="1"/>
  <c r="T22" i="16"/>
  <c r="T21" i="16"/>
  <c r="T19" i="16"/>
  <c r="V19" i="16" s="1"/>
  <c r="T18" i="16"/>
  <c r="V18" i="16" s="1"/>
  <c r="W18" i="16" s="1"/>
  <c r="T17" i="16"/>
  <c r="T15" i="16"/>
  <c r="V15" i="16" s="1"/>
  <c r="T14" i="16"/>
  <c r="T13" i="16"/>
  <c r="V11" i="16"/>
  <c r="V10" i="16"/>
  <c r="W204" i="16"/>
  <c r="W200" i="16"/>
  <c r="V205" i="16"/>
  <c r="V203" i="16"/>
  <c r="V201" i="16"/>
  <c r="V193" i="16"/>
  <c r="V192" i="16"/>
  <c r="V191" i="16"/>
  <c r="W197" i="16"/>
  <c r="W195" i="16"/>
  <c r="W192" i="16"/>
  <c r="W191" i="16"/>
  <c r="W205" i="16"/>
  <c r="W203" i="16"/>
  <c r="W201" i="16"/>
  <c r="W199" i="16"/>
  <c r="W196" i="16"/>
  <c r="W193" i="16"/>
  <c r="V179" i="16"/>
  <c r="V175" i="16"/>
  <c r="V174" i="16"/>
  <c r="V166" i="16"/>
  <c r="W166" i="16" s="1"/>
  <c r="V165" i="16"/>
  <c r="W165" i="16" s="1"/>
  <c r="T127" i="16"/>
  <c r="T126" i="16"/>
  <c r="T125" i="16"/>
  <c r="T123" i="16"/>
  <c r="T122" i="16"/>
  <c r="T121" i="16"/>
  <c r="T119" i="16"/>
  <c r="T118" i="16"/>
  <c r="T117" i="16"/>
  <c r="V115" i="16"/>
  <c r="W115" i="16" s="1"/>
  <c r="V114" i="16"/>
  <c r="V113" i="16"/>
  <c r="T101" i="16"/>
  <c r="T100" i="16"/>
  <c r="T99" i="16"/>
  <c r="T97" i="16"/>
  <c r="T96" i="16"/>
  <c r="T95" i="16"/>
  <c r="V89" i="16"/>
  <c r="V88" i="16"/>
  <c r="V35" i="16"/>
  <c r="V9" i="16"/>
  <c r="W9" i="16" s="1"/>
  <c r="H37" i="16"/>
  <c r="H36" i="16"/>
  <c r="H35" i="16"/>
  <c r="I35" i="16" s="1"/>
  <c r="I23" i="16"/>
  <c r="I22" i="16"/>
  <c r="I21" i="16"/>
  <c r="I19" i="16"/>
  <c r="I18" i="16"/>
  <c r="I17" i="16"/>
  <c r="I15" i="16"/>
  <c r="I14" i="16"/>
  <c r="I13" i="16"/>
  <c r="I11" i="16"/>
  <c r="I10" i="16"/>
  <c r="H9" i="16"/>
  <c r="I9" i="16" s="1"/>
  <c r="T102" i="16" l="1"/>
  <c r="T128" i="16"/>
  <c r="W179" i="16"/>
  <c r="V49" i="16"/>
  <c r="T50" i="16"/>
  <c r="T24" i="16"/>
  <c r="W175" i="16"/>
  <c r="T124" i="16"/>
  <c r="T98" i="16"/>
  <c r="T103" i="16" s="1"/>
  <c r="V45" i="16"/>
  <c r="T46" i="16"/>
  <c r="T20" i="16"/>
  <c r="W174" i="16"/>
  <c r="T120" i="16"/>
  <c r="T129" i="16" s="1"/>
  <c r="V97" i="16"/>
  <c r="V197" i="16"/>
  <c r="V171" i="16"/>
  <c r="T16" i="16"/>
  <c r="T42" i="16"/>
  <c r="V170" i="16"/>
  <c r="V40" i="16"/>
  <c r="W40" i="16" s="1"/>
  <c r="V14" i="16"/>
  <c r="W14" i="16" s="1"/>
  <c r="W89" i="16"/>
  <c r="V101" i="16"/>
  <c r="V204" i="16"/>
  <c r="V206" i="16" s="1"/>
  <c r="V178" i="16"/>
  <c r="W178" i="16" s="1"/>
  <c r="V48" i="16"/>
  <c r="W48" i="16" s="1"/>
  <c r="V22" i="16"/>
  <c r="V200" i="16"/>
  <c r="V177" i="16"/>
  <c r="V173" i="16"/>
  <c r="V176" i="16" s="1"/>
  <c r="V43" i="16"/>
  <c r="V199" i="16"/>
  <c r="V93" i="16"/>
  <c r="W93" i="16" s="1"/>
  <c r="V196" i="16"/>
  <c r="V195" i="16"/>
  <c r="V169" i="16"/>
  <c r="V39" i="16"/>
  <c r="V47" i="16"/>
  <c r="V21" i="16"/>
  <c r="I37" i="16"/>
  <c r="H63" i="16"/>
  <c r="I63" i="16" s="1"/>
  <c r="W113" i="16"/>
  <c r="V116" i="16"/>
  <c r="V125" i="16"/>
  <c r="I36" i="16"/>
  <c r="H62" i="16"/>
  <c r="V17" i="16"/>
  <c r="V20" i="16" s="1"/>
  <c r="V117" i="16"/>
  <c r="V13" i="16"/>
  <c r="V122" i="16"/>
  <c r="V118" i="16"/>
  <c r="V126" i="16"/>
  <c r="V121" i="16"/>
  <c r="V167" i="16"/>
  <c r="W167" i="16" s="1"/>
  <c r="W35" i="16"/>
  <c r="W114" i="16"/>
  <c r="V127" i="16"/>
  <c r="V119" i="16"/>
  <c r="V87" i="16"/>
  <c r="V91" i="16"/>
  <c r="V95" i="16"/>
  <c r="V99" i="16"/>
  <c r="V102" i="16" s="1"/>
  <c r="V123" i="16"/>
  <c r="W88" i="16"/>
  <c r="V92" i="16"/>
  <c r="V96" i="16"/>
  <c r="V100" i="16"/>
  <c r="W36" i="16"/>
  <c r="W44" i="16"/>
  <c r="W10" i="16"/>
  <c r="W11" i="16"/>
  <c r="W15" i="16"/>
  <c r="W19" i="16"/>
  <c r="W23" i="16"/>
  <c r="U194" i="16"/>
  <c r="U208" i="16" s="1"/>
  <c r="S194" i="16"/>
  <c r="S208" i="16" s="1"/>
  <c r="R194" i="16"/>
  <c r="R208" i="16" s="1"/>
  <c r="U75" i="16"/>
  <c r="S75" i="16"/>
  <c r="R75" i="16"/>
  <c r="U74" i="16"/>
  <c r="S74" i="16"/>
  <c r="R74" i="16"/>
  <c r="U73" i="16"/>
  <c r="S73" i="16"/>
  <c r="R73" i="16"/>
  <c r="U71" i="16"/>
  <c r="S71" i="16"/>
  <c r="R71" i="16"/>
  <c r="U70" i="16"/>
  <c r="S70" i="16"/>
  <c r="R70" i="16"/>
  <c r="U69" i="16"/>
  <c r="S69" i="16"/>
  <c r="R69" i="16"/>
  <c r="U67" i="16"/>
  <c r="S67" i="16"/>
  <c r="R67" i="16"/>
  <c r="U66" i="16"/>
  <c r="S66" i="16"/>
  <c r="R66" i="16"/>
  <c r="U65" i="16"/>
  <c r="T65" i="16"/>
  <c r="S65" i="16"/>
  <c r="R65" i="16"/>
  <c r="U63" i="16"/>
  <c r="S63" i="16"/>
  <c r="R63" i="16"/>
  <c r="U62" i="16"/>
  <c r="S62" i="16"/>
  <c r="R62" i="16"/>
  <c r="U61" i="16"/>
  <c r="S61" i="16"/>
  <c r="R61" i="16"/>
  <c r="H61" i="16"/>
  <c r="G61" i="16"/>
  <c r="F61" i="16"/>
  <c r="U38" i="16"/>
  <c r="U52" i="16" s="1"/>
  <c r="S38" i="16"/>
  <c r="R38" i="16"/>
  <c r="R52" i="16" s="1"/>
  <c r="U12" i="16"/>
  <c r="S12" i="16"/>
  <c r="R12" i="16"/>
  <c r="T25" i="16" l="1"/>
  <c r="V128" i="16"/>
  <c r="R76" i="16"/>
  <c r="S76" i="16"/>
  <c r="T130" i="16"/>
  <c r="T51" i="16"/>
  <c r="T104" i="16"/>
  <c r="U76" i="16"/>
  <c r="V180" i="16"/>
  <c r="W128" i="16"/>
  <c r="W101" i="16"/>
  <c r="W49" i="16"/>
  <c r="V50" i="16"/>
  <c r="W50" i="16" s="1"/>
  <c r="S52" i="16"/>
  <c r="V24" i="16"/>
  <c r="W24" i="16" s="1"/>
  <c r="R26" i="16"/>
  <c r="S26" i="16"/>
  <c r="U26" i="16"/>
  <c r="W177" i="16"/>
  <c r="V202" i="16"/>
  <c r="V124" i="16"/>
  <c r="W124" i="16" s="1"/>
  <c r="W97" i="16"/>
  <c r="V98" i="16"/>
  <c r="W45" i="16"/>
  <c r="V46" i="16"/>
  <c r="W46" i="16" s="1"/>
  <c r="U72" i="16"/>
  <c r="R72" i="16"/>
  <c r="S72" i="16"/>
  <c r="W122" i="16"/>
  <c r="W96" i="16"/>
  <c r="R68" i="16"/>
  <c r="V172" i="16"/>
  <c r="V181" i="16" s="1"/>
  <c r="V198" i="16"/>
  <c r="V207" i="16" s="1"/>
  <c r="S68" i="16"/>
  <c r="S77" i="16" s="1"/>
  <c r="U68" i="16"/>
  <c r="V120" i="16"/>
  <c r="W171" i="16"/>
  <c r="V94" i="16"/>
  <c r="V103" i="16" s="1"/>
  <c r="V42" i="16"/>
  <c r="V51" i="16" s="1"/>
  <c r="W51" i="16" s="1"/>
  <c r="V16" i="16"/>
  <c r="V25" i="16" s="1"/>
  <c r="W170" i="16"/>
  <c r="W118" i="16"/>
  <c r="W92" i="16"/>
  <c r="W126" i="16"/>
  <c r="W100" i="16"/>
  <c r="W22" i="16"/>
  <c r="W125" i="16"/>
  <c r="W43" i="16"/>
  <c r="W173" i="16"/>
  <c r="W20" i="16"/>
  <c r="W169" i="16"/>
  <c r="T69" i="16"/>
  <c r="T74" i="16"/>
  <c r="W21" i="16"/>
  <c r="W39" i="16"/>
  <c r="U64" i="16"/>
  <c r="W47" i="16"/>
  <c r="W17" i="16"/>
  <c r="T66" i="16"/>
  <c r="T71" i="16"/>
  <c r="W87" i="16"/>
  <c r="V90" i="16"/>
  <c r="V104" i="16" s="1"/>
  <c r="W121" i="16"/>
  <c r="W117" i="16"/>
  <c r="W13" i="16"/>
  <c r="T149" i="16"/>
  <c r="S64" i="16"/>
  <c r="T62" i="16"/>
  <c r="V62" i="16" s="1"/>
  <c r="W62" i="16" s="1"/>
  <c r="T194" i="16"/>
  <c r="T208" i="16" s="1"/>
  <c r="T152" i="16"/>
  <c r="T75" i="16"/>
  <c r="T61" i="16"/>
  <c r="V61" i="16" s="1"/>
  <c r="T63" i="16"/>
  <c r="V63" i="16" s="1"/>
  <c r="W63" i="16" s="1"/>
  <c r="T70" i="16"/>
  <c r="V70" i="16" s="1"/>
  <c r="W70" i="16" s="1"/>
  <c r="V144" i="16"/>
  <c r="I16" i="16"/>
  <c r="T38" i="16"/>
  <c r="I62" i="16"/>
  <c r="T153" i="16"/>
  <c r="W95" i="16"/>
  <c r="T12" i="16"/>
  <c r="I20" i="16"/>
  <c r="V65" i="16"/>
  <c r="T67" i="16"/>
  <c r="V67" i="16" s="1"/>
  <c r="T141" i="16"/>
  <c r="W91" i="16"/>
  <c r="W123" i="16"/>
  <c r="W127" i="16"/>
  <c r="I61" i="16"/>
  <c r="W119" i="16"/>
  <c r="W99" i="16"/>
  <c r="T148" i="16"/>
  <c r="R64" i="16"/>
  <c r="T140" i="16"/>
  <c r="T151" i="16"/>
  <c r="T73" i="16"/>
  <c r="T139" i="16"/>
  <c r="V182" i="16" l="1"/>
  <c r="R77" i="16"/>
  <c r="U78" i="16"/>
  <c r="V130" i="16"/>
  <c r="W130" i="16" s="1"/>
  <c r="V129" i="16"/>
  <c r="W180" i="16"/>
  <c r="T154" i="16"/>
  <c r="U77" i="16"/>
  <c r="W129" i="16"/>
  <c r="V75" i="16"/>
  <c r="T76" i="16"/>
  <c r="S78" i="16"/>
  <c r="T52" i="16"/>
  <c r="R78" i="16"/>
  <c r="W181" i="16"/>
  <c r="T26" i="16"/>
  <c r="W103" i="16"/>
  <c r="W98" i="16"/>
  <c r="W102" i="16"/>
  <c r="V149" i="16"/>
  <c r="T150" i="16"/>
  <c r="T155" i="16" s="1"/>
  <c r="V71" i="16"/>
  <c r="T72" i="16"/>
  <c r="W172" i="16"/>
  <c r="W208" i="16"/>
  <c r="W182" i="16"/>
  <c r="T68" i="16"/>
  <c r="W120" i="16"/>
  <c r="W42" i="16"/>
  <c r="W144" i="16"/>
  <c r="W176" i="16"/>
  <c r="V153" i="16"/>
  <c r="V152" i="16"/>
  <c r="W152" i="16" s="1"/>
  <c r="V74" i="16"/>
  <c r="V69" i="16"/>
  <c r="W94" i="16"/>
  <c r="V38" i="16"/>
  <c r="V145" i="16"/>
  <c r="W145" i="16" s="1"/>
  <c r="V12" i="16"/>
  <c r="V64" i="16"/>
  <c r="W16" i="16"/>
  <c r="V66" i="16"/>
  <c r="V68" i="16" s="1"/>
  <c r="T142" i="16"/>
  <c r="W104" i="16"/>
  <c r="I12" i="16"/>
  <c r="V194" i="16"/>
  <c r="V208" i="16" s="1"/>
  <c r="T64" i="16"/>
  <c r="V140" i="16"/>
  <c r="W140" i="16" s="1"/>
  <c r="V148" i="16"/>
  <c r="I26" i="16"/>
  <c r="V141" i="16"/>
  <c r="W141" i="16" s="1"/>
  <c r="W67" i="16"/>
  <c r="V139" i="16"/>
  <c r="V151" i="16"/>
  <c r="W65" i="16"/>
  <c r="W61" i="16"/>
  <c r="V73" i="16"/>
  <c r="V143" i="16"/>
  <c r="V147" i="16"/>
  <c r="T77" i="16" l="1"/>
  <c r="V154" i="16"/>
  <c r="T156" i="16"/>
  <c r="W153" i="16"/>
  <c r="W154" i="16"/>
  <c r="W75" i="16"/>
  <c r="V76" i="16"/>
  <c r="W76" i="16" s="1"/>
  <c r="V52" i="16"/>
  <c r="T78" i="16"/>
  <c r="V26" i="16"/>
  <c r="W149" i="16"/>
  <c r="V150" i="16"/>
  <c r="W150" i="16" s="1"/>
  <c r="W71" i="16"/>
  <c r="V72" i="16"/>
  <c r="W72" i="16" s="1"/>
  <c r="W148" i="16"/>
  <c r="V146" i="16"/>
  <c r="V155" i="16" s="1"/>
  <c r="W68" i="16"/>
  <c r="W66" i="16"/>
  <c r="W74" i="16"/>
  <c r="W69" i="16"/>
  <c r="W139" i="16"/>
  <c r="V142" i="16"/>
  <c r="W116" i="16"/>
  <c r="W194" i="16"/>
  <c r="W168" i="16"/>
  <c r="W90" i="16"/>
  <c r="W38" i="16"/>
  <c r="W12" i="16"/>
  <c r="W151" i="16"/>
  <c r="W143" i="16"/>
  <c r="W73" i="16"/>
  <c r="W64" i="16"/>
  <c r="W147" i="16"/>
  <c r="V77" i="16" l="1"/>
  <c r="W77" i="16" s="1"/>
  <c r="V156" i="16"/>
  <c r="W156" i="16" s="1"/>
  <c r="W155" i="16"/>
  <c r="V78" i="16"/>
  <c r="W78" i="16" s="1"/>
  <c r="W52" i="16"/>
  <c r="W25" i="16"/>
  <c r="W146" i="16"/>
  <c r="W26" i="16"/>
  <c r="W142" i="16"/>
  <c r="U231" i="13"/>
  <c r="S231" i="13"/>
  <c r="R231" i="13"/>
  <c r="U230" i="13"/>
  <c r="S230" i="13"/>
  <c r="R230" i="13"/>
  <c r="U229" i="13"/>
  <c r="S229" i="13"/>
  <c r="R229" i="13"/>
  <c r="U227" i="13"/>
  <c r="S227" i="13"/>
  <c r="R227" i="13"/>
  <c r="U226" i="13"/>
  <c r="S226" i="13"/>
  <c r="R226" i="13"/>
  <c r="U225" i="13"/>
  <c r="S225" i="13"/>
  <c r="R225" i="13"/>
  <c r="U223" i="13"/>
  <c r="S223" i="13"/>
  <c r="R223" i="13"/>
  <c r="U222" i="13"/>
  <c r="S222" i="13"/>
  <c r="R222" i="13"/>
  <c r="U221" i="13"/>
  <c r="S221" i="13"/>
  <c r="R221" i="13"/>
  <c r="U219" i="13"/>
  <c r="S219" i="13"/>
  <c r="R219" i="13"/>
  <c r="U218" i="13"/>
  <c r="S218" i="13"/>
  <c r="R218" i="13"/>
  <c r="U217" i="13"/>
  <c r="S217" i="13"/>
  <c r="R217" i="13"/>
  <c r="V205" i="13"/>
  <c r="U194" i="13"/>
  <c r="U208" i="13" s="1"/>
  <c r="S194" i="13"/>
  <c r="S208" i="13" s="1"/>
  <c r="R194" i="13"/>
  <c r="R208" i="13" s="1"/>
  <c r="V193" i="13"/>
  <c r="V192" i="13"/>
  <c r="V179" i="13"/>
  <c r="W179" i="13"/>
  <c r="W175" i="13"/>
  <c r="V170" i="13"/>
  <c r="V167" i="13"/>
  <c r="W167" i="13"/>
  <c r="V166" i="13"/>
  <c r="V165" i="13"/>
  <c r="T127" i="13"/>
  <c r="T126" i="13"/>
  <c r="T125" i="13"/>
  <c r="T123" i="13"/>
  <c r="T122" i="13"/>
  <c r="T121" i="13"/>
  <c r="T119" i="13"/>
  <c r="T118" i="13"/>
  <c r="T117" i="13"/>
  <c r="V115" i="13"/>
  <c r="V114" i="13"/>
  <c r="T101" i="13"/>
  <c r="T100" i="13"/>
  <c r="T99" i="13"/>
  <c r="A98" i="13"/>
  <c r="T97" i="13"/>
  <c r="T96" i="13"/>
  <c r="T95" i="13"/>
  <c r="V89" i="13"/>
  <c r="V88" i="13"/>
  <c r="V87" i="13"/>
  <c r="U75" i="13"/>
  <c r="S75" i="13"/>
  <c r="R75" i="13"/>
  <c r="U74" i="13"/>
  <c r="S74" i="13"/>
  <c r="R74" i="13"/>
  <c r="U73" i="13"/>
  <c r="S73" i="13"/>
  <c r="R73" i="13"/>
  <c r="U71" i="13"/>
  <c r="S71" i="13"/>
  <c r="R71" i="13"/>
  <c r="U70" i="13"/>
  <c r="S70" i="13"/>
  <c r="R70" i="13"/>
  <c r="U69" i="13"/>
  <c r="S69" i="13"/>
  <c r="R69" i="13"/>
  <c r="U67" i="13"/>
  <c r="S67" i="13"/>
  <c r="R67" i="13"/>
  <c r="U66" i="13"/>
  <c r="S66" i="13"/>
  <c r="R66" i="13"/>
  <c r="U65" i="13"/>
  <c r="S65" i="13"/>
  <c r="R65" i="13"/>
  <c r="U63" i="13"/>
  <c r="U62" i="13"/>
  <c r="U61" i="13"/>
  <c r="G61" i="13"/>
  <c r="F61" i="13"/>
  <c r="T49" i="13"/>
  <c r="V49" i="13" s="1"/>
  <c r="A49" i="13"/>
  <c r="T48" i="13"/>
  <c r="A48" i="13"/>
  <c r="T47" i="13"/>
  <c r="A47" i="13"/>
  <c r="T45" i="13"/>
  <c r="A45" i="13"/>
  <c r="T44" i="13"/>
  <c r="A44" i="13"/>
  <c r="T43" i="13"/>
  <c r="A43" i="13"/>
  <c r="T41" i="13"/>
  <c r="V41" i="13" s="1"/>
  <c r="A41" i="13"/>
  <c r="T40" i="13"/>
  <c r="A40" i="13"/>
  <c r="T39" i="13"/>
  <c r="A39" i="13"/>
  <c r="U38" i="13"/>
  <c r="U52" i="13" s="1"/>
  <c r="S38" i="13"/>
  <c r="R38" i="13"/>
  <c r="V37" i="13"/>
  <c r="H37" i="13"/>
  <c r="H63" i="13" s="1"/>
  <c r="A37" i="13"/>
  <c r="V36" i="13"/>
  <c r="H36" i="13"/>
  <c r="H62" i="13" s="1"/>
  <c r="A36" i="13"/>
  <c r="V35" i="13"/>
  <c r="H35" i="13"/>
  <c r="A35" i="13"/>
  <c r="T23" i="13"/>
  <c r="V23" i="13" s="1"/>
  <c r="A23" i="13"/>
  <c r="T22" i="13"/>
  <c r="A22" i="13"/>
  <c r="T21" i="13"/>
  <c r="A21" i="13"/>
  <c r="T19" i="13"/>
  <c r="A19" i="13"/>
  <c r="T18" i="13"/>
  <c r="A18" i="13"/>
  <c r="T17" i="13"/>
  <c r="A17" i="13"/>
  <c r="T15" i="13"/>
  <c r="V15" i="13" s="1"/>
  <c r="A15" i="13"/>
  <c r="T14" i="13"/>
  <c r="A14" i="13"/>
  <c r="T13" i="13"/>
  <c r="A13" i="13"/>
  <c r="U12" i="13"/>
  <c r="S12" i="13"/>
  <c r="R12" i="13"/>
  <c r="V11" i="13"/>
  <c r="A11" i="13"/>
  <c r="A10" i="13"/>
  <c r="V9" i="13"/>
  <c r="H9" i="13"/>
  <c r="A9" i="13"/>
  <c r="U232" i="13" l="1"/>
  <c r="T128" i="13"/>
  <c r="T102" i="13"/>
  <c r="R232" i="13"/>
  <c r="S232" i="13"/>
  <c r="U233" i="13"/>
  <c r="T50" i="13"/>
  <c r="R76" i="13"/>
  <c r="S76" i="13"/>
  <c r="R52" i="13"/>
  <c r="S52" i="13"/>
  <c r="U76" i="13"/>
  <c r="U26" i="13"/>
  <c r="R26" i="13"/>
  <c r="S26" i="13"/>
  <c r="T24" i="13"/>
  <c r="U228" i="13"/>
  <c r="S228" i="13"/>
  <c r="R228" i="13"/>
  <c r="T124" i="13"/>
  <c r="T98" i="13"/>
  <c r="T104" i="13" s="1"/>
  <c r="T46" i="13"/>
  <c r="U72" i="13"/>
  <c r="R72" i="13"/>
  <c r="S72" i="13"/>
  <c r="T20" i="13"/>
  <c r="T120" i="13"/>
  <c r="T129" i="13" s="1"/>
  <c r="S68" i="13"/>
  <c r="S224" i="13"/>
  <c r="S233" i="13" s="1"/>
  <c r="T221" i="13"/>
  <c r="R224" i="13"/>
  <c r="R233" i="13" s="1"/>
  <c r="T223" i="13"/>
  <c r="T226" i="13"/>
  <c r="T229" i="13"/>
  <c r="T231" i="13"/>
  <c r="U224" i="13"/>
  <c r="T222" i="13"/>
  <c r="T227" i="13"/>
  <c r="T230" i="13"/>
  <c r="T225" i="13"/>
  <c r="U68" i="13"/>
  <c r="U77" i="13" s="1"/>
  <c r="R68" i="13"/>
  <c r="R77" i="13" s="1"/>
  <c r="V197" i="13"/>
  <c r="V171" i="13"/>
  <c r="T42" i="13"/>
  <c r="T16" i="13"/>
  <c r="T25" i="13" s="1"/>
  <c r="V127" i="13"/>
  <c r="W127" i="13" s="1"/>
  <c r="V101" i="13"/>
  <c r="W101" i="13" s="1"/>
  <c r="V204" i="13"/>
  <c r="V178" i="13"/>
  <c r="V168" i="13"/>
  <c r="V173" i="13"/>
  <c r="V38" i="13"/>
  <c r="V118" i="13"/>
  <c r="V93" i="13"/>
  <c r="W93" i="13" s="1"/>
  <c r="V119" i="13"/>
  <c r="W119" i="13" s="1"/>
  <c r="V195" i="13"/>
  <c r="V39" i="13"/>
  <c r="V90" i="13"/>
  <c r="V92" i="13"/>
  <c r="V117" i="13"/>
  <c r="V91" i="13"/>
  <c r="V13" i="13"/>
  <c r="V126" i="13"/>
  <c r="V48" i="13"/>
  <c r="V22" i="13"/>
  <c r="V125" i="13"/>
  <c r="V128" i="13" s="1"/>
  <c r="V99" i="13"/>
  <c r="V21" i="13"/>
  <c r="U220" i="13"/>
  <c r="U234" i="13" s="1"/>
  <c r="V201" i="13"/>
  <c r="V175" i="13"/>
  <c r="V123" i="13"/>
  <c r="V97" i="13"/>
  <c r="V45" i="13"/>
  <c r="V19" i="13"/>
  <c r="W19" i="13" s="1"/>
  <c r="V200" i="13"/>
  <c r="V174" i="13"/>
  <c r="V122" i="13"/>
  <c r="V96" i="13"/>
  <c r="V44" i="13"/>
  <c r="V18" i="13"/>
  <c r="W18" i="13" s="1"/>
  <c r="R64" i="13"/>
  <c r="T71" i="13"/>
  <c r="A67" i="13"/>
  <c r="W197" i="13"/>
  <c r="H61" i="13"/>
  <c r="W170" i="13"/>
  <c r="V17" i="13"/>
  <c r="I37" i="13"/>
  <c r="T141" i="13"/>
  <c r="V141" i="13" s="1"/>
  <c r="A16" i="13"/>
  <c r="A61" i="13"/>
  <c r="A73" i="13"/>
  <c r="W35" i="13"/>
  <c r="T75" i="13"/>
  <c r="V75" i="13" s="1"/>
  <c r="W165" i="13"/>
  <c r="T73" i="13"/>
  <c r="A63" i="13"/>
  <c r="A74" i="13"/>
  <c r="W178" i="13"/>
  <c r="V14" i="13"/>
  <c r="I35" i="13"/>
  <c r="A62" i="13"/>
  <c r="A69" i="13"/>
  <c r="A71" i="13"/>
  <c r="W88" i="13"/>
  <c r="T74" i="13"/>
  <c r="T140" i="13"/>
  <c r="V140" i="13" s="1"/>
  <c r="S220" i="13"/>
  <c r="S234" i="13" s="1"/>
  <c r="I9" i="13"/>
  <c r="W41" i="13"/>
  <c r="S64" i="13"/>
  <c r="T63" i="13"/>
  <c r="V63" i="13" s="1"/>
  <c r="A66" i="13"/>
  <c r="A70" i="13"/>
  <c r="T70" i="13"/>
  <c r="A75" i="13"/>
  <c r="V169" i="13"/>
  <c r="T12" i="13"/>
  <c r="W11" i="13"/>
  <c r="A20" i="13"/>
  <c r="W23" i="13"/>
  <c r="U64" i="13"/>
  <c r="T62" i="13"/>
  <c r="V62" i="13" s="1"/>
  <c r="T66" i="13"/>
  <c r="T67" i="13"/>
  <c r="V67" i="13" s="1"/>
  <c r="T139" i="13"/>
  <c r="A12" i="13"/>
  <c r="I14" i="13"/>
  <c r="W204" i="13"/>
  <c r="W9" i="13"/>
  <c r="W15" i="13"/>
  <c r="I10" i="13"/>
  <c r="I15" i="13"/>
  <c r="W36" i="13"/>
  <c r="I13" i="13"/>
  <c r="W37" i="13"/>
  <c r="W49" i="13"/>
  <c r="I22" i="13"/>
  <c r="V47" i="13"/>
  <c r="V10" i="13"/>
  <c r="V12" i="13" s="1"/>
  <c r="I36" i="13"/>
  <c r="T61" i="13"/>
  <c r="A65" i="13"/>
  <c r="T65" i="13"/>
  <c r="W89" i="13"/>
  <c r="W115" i="13"/>
  <c r="I19" i="13"/>
  <c r="V40" i="13"/>
  <c r="I11" i="13"/>
  <c r="I17" i="13"/>
  <c r="I18" i="13"/>
  <c r="I21" i="13"/>
  <c r="I23" i="13"/>
  <c r="A38" i="13"/>
  <c r="T38" i="13"/>
  <c r="W87" i="13"/>
  <c r="V43" i="13"/>
  <c r="W114" i="13"/>
  <c r="T69" i="13"/>
  <c r="V100" i="13"/>
  <c r="V113" i="13"/>
  <c r="V116" i="13" s="1"/>
  <c r="V121" i="13"/>
  <c r="T148" i="13"/>
  <c r="T152" i="13"/>
  <c r="V95" i="13"/>
  <c r="T151" i="13"/>
  <c r="W177" i="13"/>
  <c r="T218" i="13"/>
  <c r="W166" i="13"/>
  <c r="W171" i="13"/>
  <c r="R220" i="13"/>
  <c r="R234" i="13" s="1"/>
  <c r="T149" i="13"/>
  <c r="T153" i="13"/>
  <c r="W192" i="13"/>
  <c r="V199" i="13"/>
  <c r="V203" i="13"/>
  <c r="T217" i="13"/>
  <c r="V177" i="13"/>
  <c r="V180" i="13" s="1"/>
  <c r="T194" i="13"/>
  <c r="T208" i="13" s="1"/>
  <c r="V191" i="13"/>
  <c r="V194" i="13" s="1"/>
  <c r="W193" i="13"/>
  <c r="V196" i="13"/>
  <c r="W205" i="13"/>
  <c r="T219" i="13"/>
  <c r="V219" i="13" s="1"/>
  <c r="F17" i="20"/>
  <c r="G17" i="20"/>
  <c r="T154" i="13" l="1"/>
  <c r="V206" i="13"/>
  <c r="S77" i="13"/>
  <c r="T103" i="13"/>
  <c r="T51" i="13"/>
  <c r="T130" i="13"/>
  <c r="V102" i="13"/>
  <c r="V231" i="13"/>
  <c r="V232" i="13" s="1"/>
  <c r="T232" i="13"/>
  <c r="W128" i="13"/>
  <c r="U78" i="13"/>
  <c r="T76" i="13"/>
  <c r="R78" i="13"/>
  <c r="S78" i="13"/>
  <c r="T52" i="13"/>
  <c r="V50" i="13"/>
  <c r="V24" i="13"/>
  <c r="T26" i="13"/>
  <c r="W102" i="13"/>
  <c r="V202" i="13"/>
  <c r="T228" i="13"/>
  <c r="V176" i="13"/>
  <c r="W123" i="13"/>
  <c r="V124" i="13"/>
  <c r="W124" i="13" s="1"/>
  <c r="V98" i="13"/>
  <c r="T150" i="13"/>
  <c r="T155" i="13" s="1"/>
  <c r="V46" i="13"/>
  <c r="W46" i="13" s="1"/>
  <c r="T72" i="13"/>
  <c r="V20" i="13"/>
  <c r="W200" i="13"/>
  <c r="W174" i="13"/>
  <c r="W96" i="13"/>
  <c r="T224" i="13"/>
  <c r="V120" i="13"/>
  <c r="V130" i="13" s="1"/>
  <c r="T68" i="13"/>
  <c r="V198" i="13"/>
  <c r="V208" i="13" s="1"/>
  <c r="V172" i="13"/>
  <c r="V94" i="13"/>
  <c r="V103" i="13" s="1"/>
  <c r="V16" i="13"/>
  <c r="V42" i="13"/>
  <c r="V51" i="13" s="1"/>
  <c r="W51" i="13" s="1"/>
  <c r="W118" i="13"/>
  <c r="W92" i="13"/>
  <c r="W40" i="13"/>
  <c r="V66" i="13"/>
  <c r="W14" i="13"/>
  <c r="V153" i="13"/>
  <c r="W153" i="13" s="1"/>
  <c r="V230" i="13"/>
  <c r="W126" i="13"/>
  <c r="W48" i="13"/>
  <c r="W22" i="13"/>
  <c r="V225" i="13"/>
  <c r="V218" i="13"/>
  <c r="V145" i="13"/>
  <c r="W145" i="13" s="1"/>
  <c r="V223" i="13"/>
  <c r="W39" i="13"/>
  <c r="W196" i="13"/>
  <c r="V222" i="13"/>
  <c r="V144" i="13"/>
  <c r="W91" i="13"/>
  <c r="H17" i="20"/>
  <c r="F69" i="20"/>
  <c r="W21" i="13"/>
  <c r="V139" i="13"/>
  <c r="V142" i="13" s="1"/>
  <c r="T142" i="13"/>
  <c r="G69" i="20"/>
  <c r="V143" i="13"/>
  <c r="V229" i="13"/>
  <c r="V152" i="13"/>
  <c r="V74" i="13"/>
  <c r="W125" i="13"/>
  <c r="W230" i="13"/>
  <c r="W173" i="13"/>
  <c r="V73" i="13"/>
  <c r="I63" i="13"/>
  <c r="W45" i="13"/>
  <c r="W223" i="13"/>
  <c r="W97" i="13"/>
  <c r="W201" i="13"/>
  <c r="V227" i="13"/>
  <c r="V149" i="13"/>
  <c r="V71" i="13"/>
  <c r="V226" i="13"/>
  <c r="W122" i="13"/>
  <c r="V148" i="13"/>
  <c r="W44" i="13"/>
  <c r="V70" i="13"/>
  <c r="W75" i="13"/>
  <c r="W141" i="13"/>
  <c r="W13" i="13"/>
  <c r="W67" i="13"/>
  <c r="I16" i="13"/>
  <c r="W62" i="13"/>
  <c r="W219" i="13"/>
  <c r="W140" i="13"/>
  <c r="V147" i="13"/>
  <c r="I62" i="13"/>
  <c r="W231" i="13"/>
  <c r="W169" i="13"/>
  <c r="A64" i="13"/>
  <c r="W218" i="13"/>
  <c r="I20" i="13"/>
  <c r="W199" i="13"/>
  <c r="W63" i="13"/>
  <c r="W194" i="13"/>
  <c r="W195" i="13"/>
  <c r="V151" i="13"/>
  <c r="W203" i="13"/>
  <c r="W90" i="13"/>
  <c r="A26" i="13"/>
  <c r="W12" i="13"/>
  <c r="W117" i="13"/>
  <c r="W99" i="13"/>
  <c r="W113" i="13"/>
  <c r="W47" i="13"/>
  <c r="W191" i="13"/>
  <c r="W116" i="13"/>
  <c r="W100" i="13"/>
  <c r="W95" i="13"/>
  <c r="W43" i="13"/>
  <c r="W17" i="13"/>
  <c r="W10" i="13"/>
  <c r="V221" i="13"/>
  <c r="T220" i="13"/>
  <c r="V217" i="13"/>
  <c r="V69" i="13"/>
  <c r="W121" i="13"/>
  <c r="I61" i="13"/>
  <c r="I12" i="13"/>
  <c r="V65" i="13"/>
  <c r="V61" i="13"/>
  <c r="V64" i="13" s="1"/>
  <c r="T64" i="13"/>
  <c r="V181" i="13" l="1"/>
  <c r="V104" i="13"/>
  <c r="V207" i="13"/>
  <c r="T77" i="13"/>
  <c r="T156" i="13"/>
  <c r="V154" i="13"/>
  <c r="V156" i="13" s="1"/>
  <c r="V182" i="13"/>
  <c r="V25" i="13"/>
  <c r="V129" i="13"/>
  <c r="W129" i="13" s="1"/>
  <c r="T233" i="13"/>
  <c r="T234" i="13"/>
  <c r="W130" i="13"/>
  <c r="W104" i="13"/>
  <c r="T78" i="13"/>
  <c r="V76" i="13"/>
  <c r="V52" i="13"/>
  <c r="W50" i="13"/>
  <c r="W24" i="13"/>
  <c r="V26" i="13"/>
  <c r="W103" i="13"/>
  <c r="V228" i="13"/>
  <c r="V150" i="13"/>
  <c r="W150" i="13" s="1"/>
  <c r="V72" i="13"/>
  <c r="W72" i="13" s="1"/>
  <c r="W148" i="13"/>
  <c r="W120" i="13"/>
  <c r="V224" i="13"/>
  <c r="V233" i="13" s="1"/>
  <c r="V68" i="13"/>
  <c r="V146" i="13"/>
  <c r="W42" i="13"/>
  <c r="W144" i="13"/>
  <c r="W66" i="13"/>
  <c r="W152" i="13"/>
  <c r="W74" i="13"/>
  <c r="W226" i="13"/>
  <c r="V220" i="13"/>
  <c r="V234" i="13" s="1"/>
  <c r="W222" i="13"/>
  <c r="W94" i="13"/>
  <c r="W143" i="13"/>
  <c r="W139" i="13"/>
  <c r="H69" i="20"/>
  <c r="W229" i="13"/>
  <c r="W73" i="13"/>
  <c r="W147" i="13"/>
  <c r="W182" i="13"/>
  <c r="I26" i="13"/>
  <c r="W149" i="13"/>
  <c r="W168" i="13"/>
  <c r="W225" i="13"/>
  <c r="W227" i="13"/>
  <c r="W71" i="13"/>
  <c r="W176" i="13"/>
  <c r="W20" i="13"/>
  <c r="W98" i="13"/>
  <c r="W38" i="13"/>
  <c r="W70" i="13"/>
  <c r="W16" i="13"/>
  <c r="W61" i="13"/>
  <c r="W64" i="13"/>
  <c r="W217" i="13"/>
  <c r="W65" i="13"/>
  <c r="W221" i="13"/>
  <c r="W151" i="13"/>
  <c r="W142" i="13"/>
  <c r="W69" i="13"/>
  <c r="U223" i="1"/>
  <c r="S223" i="1"/>
  <c r="R223" i="1"/>
  <c r="U223" i="14"/>
  <c r="S223" i="14"/>
  <c r="R223" i="14"/>
  <c r="U223" i="15"/>
  <c r="S223" i="15"/>
  <c r="R223" i="15"/>
  <c r="U223" i="17"/>
  <c r="S223" i="17"/>
  <c r="R223" i="17"/>
  <c r="U67" i="1"/>
  <c r="S67" i="1"/>
  <c r="R67" i="1"/>
  <c r="U67" i="14"/>
  <c r="R67" i="14"/>
  <c r="U67" i="15"/>
  <c r="S67" i="15"/>
  <c r="R67" i="15"/>
  <c r="U67" i="17"/>
  <c r="S67" i="17"/>
  <c r="R67" i="17"/>
  <c r="W197" i="1"/>
  <c r="U197" i="20"/>
  <c r="S197" i="20"/>
  <c r="R197" i="20"/>
  <c r="W171" i="14"/>
  <c r="U171" i="20"/>
  <c r="S171" i="20"/>
  <c r="R171" i="20"/>
  <c r="T119" i="1"/>
  <c r="W119" i="1"/>
  <c r="T119" i="14"/>
  <c r="T119" i="15"/>
  <c r="T119" i="17"/>
  <c r="U119" i="20"/>
  <c r="U119" i="19" s="1"/>
  <c r="S119" i="20"/>
  <c r="S119" i="19" s="1"/>
  <c r="R119" i="20"/>
  <c r="R119" i="19" s="1"/>
  <c r="U93" i="20"/>
  <c r="S93" i="20"/>
  <c r="R93" i="20"/>
  <c r="T41" i="1"/>
  <c r="V41" i="1" s="1"/>
  <c r="A41" i="1"/>
  <c r="T41" i="14"/>
  <c r="V41" i="14" s="1"/>
  <c r="A41" i="14"/>
  <c r="T41" i="15"/>
  <c r="V41" i="15" s="1"/>
  <c r="A41" i="15"/>
  <c r="T41" i="17"/>
  <c r="V41" i="17" s="1"/>
  <c r="A41" i="17"/>
  <c r="U41" i="19"/>
  <c r="U41" i="20"/>
  <c r="S41" i="20"/>
  <c r="S41" i="19" s="1"/>
  <c r="R41" i="20"/>
  <c r="T15" i="1"/>
  <c r="V15" i="1" s="1"/>
  <c r="A15" i="1"/>
  <c r="T15" i="14"/>
  <c r="V15" i="14" s="1"/>
  <c r="A15" i="14"/>
  <c r="T15" i="15"/>
  <c r="V15" i="15" s="1"/>
  <c r="A15" i="15"/>
  <c r="T15" i="17"/>
  <c r="V15" i="17" s="1"/>
  <c r="A15" i="17"/>
  <c r="U15" i="19"/>
  <c r="U15" i="20"/>
  <c r="S15" i="20"/>
  <c r="R15" i="20"/>
  <c r="G15" i="20"/>
  <c r="F15" i="20"/>
  <c r="W154" i="13" l="1"/>
  <c r="V155" i="13"/>
  <c r="W155" i="13" s="1"/>
  <c r="V77" i="13"/>
  <c r="W77" i="13" s="1"/>
  <c r="W156" i="13"/>
  <c r="W52" i="13"/>
  <c r="V78" i="13"/>
  <c r="W76" i="13"/>
  <c r="T223" i="15"/>
  <c r="T223" i="1"/>
  <c r="T197" i="20"/>
  <c r="T223" i="17"/>
  <c r="T223" i="14"/>
  <c r="T93" i="20"/>
  <c r="T171" i="20"/>
  <c r="W146" i="13"/>
  <c r="W25" i="13"/>
  <c r="W68" i="13"/>
  <c r="V171" i="17"/>
  <c r="U197" i="19"/>
  <c r="S197" i="19"/>
  <c r="V197" i="1"/>
  <c r="R197" i="19"/>
  <c r="V171" i="1"/>
  <c r="V197" i="15"/>
  <c r="V171" i="15"/>
  <c r="W26" i="13"/>
  <c r="I69" i="20"/>
  <c r="V197" i="14"/>
  <c r="R171" i="19"/>
  <c r="S171" i="19"/>
  <c r="U171" i="19"/>
  <c r="R93" i="19"/>
  <c r="U93" i="19"/>
  <c r="U145" i="19" s="1"/>
  <c r="S93" i="19"/>
  <c r="S145" i="19" s="1"/>
  <c r="R15" i="19"/>
  <c r="S15" i="19"/>
  <c r="V119" i="17"/>
  <c r="V93" i="17"/>
  <c r="F67" i="20"/>
  <c r="H15" i="20"/>
  <c r="G15" i="19"/>
  <c r="G67" i="20"/>
  <c r="W208" i="13"/>
  <c r="V119" i="15"/>
  <c r="V93" i="14"/>
  <c r="W220" i="13"/>
  <c r="T67" i="17"/>
  <c r="V67" i="17" s="1"/>
  <c r="T67" i="14"/>
  <c r="V67" i="14" s="1"/>
  <c r="T67" i="1"/>
  <c r="V67" i="1" s="1"/>
  <c r="T67" i="15"/>
  <c r="V67" i="15" s="1"/>
  <c r="R67" i="20"/>
  <c r="V197" i="17"/>
  <c r="U67" i="19"/>
  <c r="W197" i="14"/>
  <c r="V171" i="14"/>
  <c r="S223" i="20"/>
  <c r="R223" i="20"/>
  <c r="U223" i="20"/>
  <c r="U145" i="20"/>
  <c r="R145" i="20"/>
  <c r="S145" i="20"/>
  <c r="U67" i="20"/>
  <c r="S67" i="20"/>
  <c r="A16" i="17"/>
  <c r="W197" i="15"/>
  <c r="W171" i="1"/>
  <c r="W171" i="17"/>
  <c r="W171" i="15"/>
  <c r="V119" i="14"/>
  <c r="A15" i="20"/>
  <c r="V93" i="15"/>
  <c r="W93" i="15" s="1"/>
  <c r="T119" i="20"/>
  <c r="T119" i="19"/>
  <c r="V119" i="1"/>
  <c r="A16" i="15"/>
  <c r="W41" i="1"/>
  <c r="V93" i="1"/>
  <c r="W93" i="17"/>
  <c r="I15" i="15"/>
  <c r="A67" i="1"/>
  <c r="W15" i="17"/>
  <c r="A67" i="17"/>
  <c r="A67" i="15"/>
  <c r="A67" i="14"/>
  <c r="A16" i="14"/>
  <c r="W41" i="14"/>
  <c r="W15" i="1"/>
  <c r="A16" i="1"/>
  <c r="T41" i="20"/>
  <c r="W41" i="17"/>
  <c r="W41" i="15"/>
  <c r="A41" i="20"/>
  <c r="R41" i="19"/>
  <c r="T15" i="20"/>
  <c r="W15" i="14"/>
  <c r="I15" i="17"/>
  <c r="W15" i="15"/>
  <c r="I15" i="14"/>
  <c r="I15" i="1"/>
  <c r="F15" i="19"/>
  <c r="W78" i="13" l="1"/>
  <c r="T197" i="19"/>
  <c r="T223" i="20"/>
  <c r="T171" i="19"/>
  <c r="R145" i="19"/>
  <c r="T145" i="19" s="1"/>
  <c r="T93" i="19"/>
  <c r="T145" i="20"/>
  <c r="U223" i="19"/>
  <c r="S223" i="19"/>
  <c r="R223" i="19"/>
  <c r="T15" i="19"/>
  <c r="V15" i="19" s="1"/>
  <c r="G67" i="19"/>
  <c r="V145" i="17"/>
  <c r="W145" i="17" s="1"/>
  <c r="V223" i="1"/>
  <c r="H67" i="20"/>
  <c r="F67" i="19"/>
  <c r="H15" i="19"/>
  <c r="W119" i="15"/>
  <c r="W93" i="14"/>
  <c r="V145" i="14"/>
  <c r="W145" i="14" s="1"/>
  <c r="V145" i="15"/>
  <c r="V145" i="1"/>
  <c r="W145" i="1" s="1"/>
  <c r="W197" i="17"/>
  <c r="R67" i="19"/>
  <c r="A67" i="20"/>
  <c r="V223" i="17"/>
  <c r="W119" i="14"/>
  <c r="V197" i="20"/>
  <c r="V171" i="20"/>
  <c r="V93" i="20"/>
  <c r="V41" i="20"/>
  <c r="W41" i="20" s="1"/>
  <c r="S67" i="19"/>
  <c r="V15" i="20"/>
  <c r="T67" i="20"/>
  <c r="W67" i="17"/>
  <c r="V119" i="20"/>
  <c r="W119" i="20" s="1"/>
  <c r="W119" i="17"/>
  <c r="V119" i="19"/>
  <c r="W93" i="1"/>
  <c r="W67" i="14"/>
  <c r="W67" i="15"/>
  <c r="W67" i="1"/>
  <c r="A41" i="19"/>
  <c r="T41" i="19"/>
  <c r="A15" i="19"/>
  <c r="I15" i="20"/>
  <c r="U205" i="20"/>
  <c r="S205" i="20"/>
  <c r="R205" i="20"/>
  <c r="U204" i="20"/>
  <c r="S204" i="20"/>
  <c r="R204" i="20"/>
  <c r="U203" i="20"/>
  <c r="S203" i="20"/>
  <c r="R203" i="20"/>
  <c r="U201" i="20"/>
  <c r="S201" i="20"/>
  <c r="R201" i="20"/>
  <c r="U200" i="20"/>
  <c r="S200" i="20"/>
  <c r="R200" i="20"/>
  <c r="U199" i="20"/>
  <c r="S199" i="20"/>
  <c r="R199" i="20"/>
  <c r="U196" i="20"/>
  <c r="S196" i="20"/>
  <c r="R196" i="20"/>
  <c r="U195" i="20"/>
  <c r="S195" i="20"/>
  <c r="R195" i="20"/>
  <c r="U193" i="20"/>
  <c r="S193" i="20"/>
  <c r="R193" i="20"/>
  <c r="U179" i="20"/>
  <c r="S179" i="20"/>
  <c r="R179" i="20"/>
  <c r="U178" i="20"/>
  <c r="S178" i="20"/>
  <c r="R178" i="20"/>
  <c r="U177" i="20"/>
  <c r="S177" i="20"/>
  <c r="R177" i="20"/>
  <c r="U175" i="20"/>
  <c r="S175" i="20"/>
  <c r="R175" i="20"/>
  <c r="U174" i="20"/>
  <c r="S174" i="20"/>
  <c r="R174" i="20"/>
  <c r="U173" i="20"/>
  <c r="S173" i="20"/>
  <c r="R173" i="20"/>
  <c r="U170" i="20"/>
  <c r="S170" i="20"/>
  <c r="R170" i="20"/>
  <c r="U169" i="20"/>
  <c r="S169" i="20"/>
  <c r="R169" i="20"/>
  <c r="U167" i="20"/>
  <c r="S167" i="20"/>
  <c r="R167" i="20"/>
  <c r="S206" i="20" l="1"/>
  <c r="U180" i="20"/>
  <c r="R180" i="20"/>
  <c r="U206" i="20"/>
  <c r="U207" i="20" s="1"/>
  <c r="S180" i="20"/>
  <c r="R206" i="20"/>
  <c r="S205" i="19"/>
  <c r="T170" i="20"/>
  <c r="T179" i="20"/>
  <c r="T177" i="20"/>
  <c r="U202" i="20"/>
  <c r="S202" i="20"/>
  <c r="T201" i="20"/>
  <c r="R202" i="20"/>
  <c r="U176" i="20"/>
  <c r="S176" i="20"/>
  <c r="R176" i="20"/>
  <c r="T204" i="20"/>
  <c r="T174" i="20"/>
  <c r="S198" i="20"/>
  <c r="T175" i="20"/>
  <c r="T178" i="20"/>
  <c r="T196" i="20"/>
  <c r="T200" i="20"/>
  <c r="T203" i="20"/>
  <c r="S172" i="20"/>
  <c r="S181" i="20" s="1"/>
  <c r="R198" i="20"/>
  <c r="T195" i="20"/>
  <c r="R172" i="20"/>
  <c r="R181" i="20" s="1"/>
  <c r="T169" i="20"/>
  <c r="R205" i="19"/>
  <c r="T205" i="20"/>
  <c r="T223" i="19"/>
  <c r="V223" i="19" s="1"/>
  <c r="T199" i="20"/>
  <c r="T173" i="20"/>
  <c r="U172" i="20"/>
  <c r="U182" i="20" s="1"/>
  <c r="U198" i="20"/>
  <c r="V197" i="19"/>
  <c r="W197" i="20"/>
  <c r="V171" i="19"/>
  <c r="W171" i="19" s="1"/>
  <c r="V93" i="19"/>
  <c r="U199" i="19"/>
  <c r="S199" i="19"/>
  <c r="R199" i="19"/>
  <c r="W171" i="20"/>
  <c r="W93" i="20"/>
  <c r="A67" i="19"/>
  <c r="I67" i="20"/>
  <c r="H67" i="19"/>
  <c r="V145" i="19"/>
  <c r="U196" i="19"/>
  <c r="S196" i="19"/>
  <c r="R196" i="19"/>
  <c r="U205" i="19"/>
  <c r="W145" i="15"/>
  <c r="U204" i="19"/>
  <c r="S204" i="19"/>
  <c r="R204" i="19"/>
  <c r="U203" i="19"/>
  <c r="S203" i="19"/>
  <c r="S206" i="19" s="1"/>
  <c r="U201" i="19"/>
  <c r="S201" i="19"/>
  <c r="R201" i="19"/>
  <c r="S200" i="19"/>
  <c r="U200" i="19"/>
  <c r="V223" i="20"/>
  <c r="V145" i="20"/>
  <c r="W145" i="20" s="1"/>
  <c r="V67" i="20"/>
  <c r="T67" i="19"/>
  <c r="T167" i="20"/>
  <c r="V167" i="20" s="1"/>
  <c r="V41" i="19"/>
  <c r="R200" i="19"/>
  <c r="W15" i="19"/>
  <c r="W15" i="20"/>
  <c r="I15" i="19"/>
  <c r="R203" i="19"/>
  <c r="T193" i="20"/>
  <c r="V193" i="20" s="1"/>
  <c r="R206" i="19" l="1"/>
  <c r="S182" i="20"/>
  <c r="U206" i="19"/>
  <c r="T180" i="20"/>
  <c r="U181" i="20"/>
  <c r="R207" i="20"/>
  <c r="R182" i="20"/>
  <c r="S207" i="20"/>
  <c r="T206" i="20"/>
  <c r="V205" i="20"/>
  <c r="T205" i="19"/>
  <c r="V179" i="20"/>
  <c r="U202" i="19"/>
  <c r="S202" i="19"/>
  <c r="R202" i="19"/>
  <c r="T202" i="20"/>
  <c r="T176" i="20"/>
  <c r="T201" i="19"/>
  <c r="T198" i="20"/>
  <c r="T200" i="19"/>
  <c r="T196" i="19"/>
  <c r="T172" i="20"/>
  <c r="T181" i="20" s="1"/>
  <c r="T203" i="19"/>
  <c r="T204" i="19"/>
  <c r="T199" i="19"/>
  <c r="V199" i="20"/>
  <c r="V173" i="20"/>
  <c r="I67" i="19"/>
  <c r="V204" i="20"/>
  <c r="V178" i="20"/>
  <c r="V203" i="20"/>
  <c r="V177" i="20"/>
  <c r="V201" i="20"/>
  <c r="V175" i="20"/>
  <c r="V200" i="20"/>
  <c r="V174" i="20"/>
  <c r="V195" i="20"/>
  <c r="V169" i="20"/>
  <c r="W145" i="19"/>
  <c r="W223" i="20"/>
  <c r="W67" i="20"/>
  <c r="V67" i="19"/>
  <c r="W197" i="19"/>
  <c r="V196" i="20"/>
  <c r="W119" i="19"/>
  <c r="V170" i="20"/>
  <c r="W93" i="19"/>
  <c r="W41" i="19"/>
  <c r="U231" i="17"/>
  <c r="S231" i="17"/>
  <c r="S232" i="17" s="1"/>
  <c r="R231" i="17"/>
  <c r="U230" i="17"/>
  <c r="S230" i="17"/>
  <c r="R230" i="17"/>
  <c r="U229" i="17"/>
  <c r="S229" i="17"/>
  <c r="R229" i="17"/>
  <c r="U227" i="17"/>
  <c r="S227" i="17"/>
  <c r="R227" i="17"/>
  <c r="U226" i="17"/>
  <c r="S226" i="17"/>
  <c r="R226" i="17"/>
  <c r="U225" i="17"/>
  <c r="S225" i="17"/>
  <c r="R225" i="17"/>
  <c r="U222" i="17"/>
  <c r="S222" i="17"/>
  <c r="R222" i="17"/>
  <c r="U222" i="1"/>
  <c r="S222" i="1"/>
  <c r="R222" i="1"/>
  <c r="U222" i="14"/>
  <c r="S222" i="14"/>
  <c r="R222" i="14"/>
  <c r="U222" i="15"/>
  <c r="S222" i="15"/>
  <c r="R222" i="15"/>
  <c r="V180" i="20" l="1"/>
  <c r="R232" i="17"/>
  <c r="T182" i="20"/>
  <c r="U232" i="17"/>
  <c r="V206" i="20"/>
  <c r="T207" i="20"/>
  <c r="T206" i="19"/>
  <c r="V205" i="19"/>
  <c r="U228" i="17"/>
  <c r="S228" i="17"/>
  <c r="R228" i="17"/>
  <c r="T202" i="19"/>
  <c r="V202" i="20"/>
  <c r="V176" i="20"/>
  <c r="T222" i="14"/>
  <c r="T222" i="17"/>
  <c r="T226" i="17"/>
  <c r="T229" i="17"/>
  <c r="T231" i="17"/>
  <c r="T232" i="17" s="1"/>
  <c r="V198" i="20"/>
  <c r="T222" i="15"/>
  <c r="T222" i="1"/>
  <c r="T227" i="17"/>
  <c r="T230" i="17"/>
  <c r="T225" i="17"/>
  <c r="V172" i="20"/>
  <c r="V182" i="20" s="1"/>
  <c r="V204" i="19"/>
  <c r="V199" i="19"/>
  <c r="W67" i="19"/>
  <c r="V196" i="19"/>
  <c r="V203" i="19"/>
  <c r="V201" i="19"/>
  <c r="V200" i="19"/>
  <c r="V196" i="17"/>
  <c r="V181" i="20" l="1"/>
  <c r="V206" i="19"/>
  <c r="V207" i="20"/>
  <c r="T228" i="17"/>
  <c r="V202" i="19"/>
  <c r="V225" i="17"/>
  <c r="V222" i="1"/>
  <c r="V231" i="17"/>
  <c r="V230" i="17"/>
  <c r="V229" i="17"/>
  <c r="V227" i="17"/>
  <c r="V226" i="17"/>
  <c r="V222" i="14"/>
  <c r="W222" i="1"/>
  <c r="V222" i="15"/>
  <c r="V222" i="17"/>
  <c r="V232" i="17" l="1"/>
  <c r="V228" i="17"/>
  <c r="W222" i="17"/>
  <c r="W222" i="15"/>
  <c r="W222" i="14"/>
  <c r="R66" i="17" l="1"/>
  <c r="V193" i="14" l="1"/>
  <c r="V191" i="14"/>
  <c r="V167" i="14"/>
  <c r="V165" i="14"/>
  <c r="V37" i="14"/>
  <c r="V35" i="14"/>
  <c r="V11" i="14"/>
  <c r="V9" i="14"/>
  <c r="V192" i="14" l="1"/>
  <c r="V166" i="14"/>
  <c r="V168" i="14" s="1"/>
  <c r="V36" i="14"/>
  <c r="V38" i="14" s="1"/>
  <c r="V10" i="14"/>
  <c r="V12" i="14" s="1"/>
  <c r="U49" i="20"/>
  <c r="S49" i="20"/>
  <c r="S49" i="19" s="1"/>
  <c r="R49" i="20"/>
  <c r="U48" i="20"/>
  <c r="S48" i="20"/>
  <c r="R48" i="20"/>
  <c r="U47" i="20"/>
  <c r="S47" i="20"/>
  <c r="R47" i="20"/>
  <c r="U45" i="20"/>
  <c r="S45" i="20"/>
  <c r="R45" i="20"/>
  <c r="U44" i="20"/>
  <c r="S44" i="20"/>
  <c r="R44" i="20"/>
  <c r="U43" i="20"/>
  <c r="S43" i="20"/>
  <c r="R43" i="20"/>
  <c r="U40" i="20"/>
  <c r="S40" i="20"/>
  <c r="R40" i="20"/>
  <c r="U39" i="20"/>
  <c r="S39" i="20"/>
  <c r="R39" i="20"/>
  <c r="U37" i="20"/>
  <c r="S37" i="20"/>
  <c r="S37" i="19" s="1"/>
  <c r="R37" i="20"/>
  <c r="U36" i="20"/>
  <c r="S36" i="20"/>
  <c r="R36" i="20"/>
  <c r="U35" i="20"/>
  <c r="S35" i="20"/>
  <c r="R35" i="20"/>
  <c r="U49" i="19"/>
  <c r="U48" i="19"/>
  <c r="U47" i="19"/>
  <c r="U45" i="19"/>
  <c r="U44" i="19"/>
  <c r="U43" i="19"/>
  <c r="U40" i="19"/>
  <c r="U39" i="19"/>
  <c r="U37" i="19"/>
  <c r="U36" i="19"/>
  <c r="U35" i="19"/>
  <c r="S50" i="20" l="1"/>
  <c r="R50" i="20"/>
  <c r="U50" i="19"/>
  <c r="U50" i="20"/>
  <c r="U46" i="20"/>
  <c r="U46" i="19"/>
  <c r="R46" i="20"/>
  <c r="S46" i="20"/>
  <c r="R42" i="20"/>
  <c r="R51" i="20" s="1"/>
  <c r="U42" i="20"/>
  <c r="U51" i="20" s="1"/>
  <c r="S42" i="20"/>
  <c r="S51" i="20" s="1"/>
  <c r="U42" i="19"/>
  <c r="S40" i="19"/>
  <c r="S43" i="19"/>
  <c r="S48" i="19"/>
  <c r="R47" i="19"/>
  <c r="S45" i="19"/>
  <c r="R44" i="19"/>
  <c r="S44" i="19"/>
  <c r="S36" i="19"/>
  <c r="S39" i="19"/>
  <c r="T49" i="20"/>
  <c r="V49" i="20" s="1"/>
  <c r="R38" i="20"/>
  <c r="T40" i="20"/>
  <c r="T43" i="20"/>
  <c r="R49" i="19"/>
  <c r="T49" i="19" s="1"/>
  <c r="V49" i="19" s="1"/>
  <c r="U38" i="20"/>
  <c r="T44" i="20"/>
  <c r="R35" i="19"/>
  <c r="T36" i="20"/>
  <c r="U38" i="19"/>
  <c r="R39" i="19"/>
  <c r="T39" i="20"/>
  <c r="T37" i="20"/>
  <c r="V37" i="20" s="1"/>
  <c r="S38" i="20"/>
  <c r="S47" i="19"/>
  <c r="T48" i="20"/>
  <c r="T47" i="20"/>
  <c r="R43" i="19"/>
  <c r="T45" i="20"/>
  <c r="R40" i="19"/>
  <c r="R37" i="19"/>
  <c r="R36" i="19"/>
  <c r="T35" i="20"/>
  <c r="V35" i="20" s="1"/>
  <c r="S35" i="19"/>
  <c r="R45" i="19"/>
  <c r="R48" i="19"/>
  <c r="U52" i="20" l="1"/>
  <c r="U51" i="19"/>
  <c r="S50" i="19"/>
  <c r="R50" i="19"/>
  <c r="T50" i="20"/>
  <c r="S52" i="20"/>
  <c r="R52" i="20"/>
  <c r="U52" i="19"/>
  <c r="T46" i="20"/>
  <c r="R46" i="19"/>
  <c r="S46" i="19"/>
  <c r="S42" i="19"/>
  <c r="T42" i="20"/>
  <c r="R42" i="19"/>
  <c r="V40" i="20"/>
  <c r="T40" i="19"/>
  <c r="V43" i="20"/>
  <c r="V48" i="20"/>
  <c r="T48" i="19"/>
  <c r="V47" i="20"/>
  <c r="T47" i="19"/>
  <c r="T45" i="19"/>
  <c r="T44" i="19"/>
  <c r="V44" i="20"/>
  <c r="T43" i="19"/>
  <c r="S38" i="19"/>
  <c r="V36" i="20"/>
  <c r="V38" i="20" s="1"/>
  <c r="T36" i="19"/>
  <c r="T39" i="19"/>
  <c r="V39" i="20"/>
  <c r="V45" i="20"/>
  <c r="R38" i="19"/>
  <c r="T37" i="19"/>
  <c r="V37" i="19" s="1"/>
  <c r="T38" i="20"/>
  <c r="T35" i="19"/>
  <c r="V35" i="19" s="1"/>
  <c r="S51" i="19" l="1"/>
  <c r="R51" i="19"/>
  <c r="T51" i="20"/>
  <c r="T50" i="19"/>
  <c r="T52" i="20"/>
  <c r="V50" i="20"/>
  <c r="S52" i="19"/>
  <c r="R52" i="19"/>
  <c r="V46" i="20"/>
  <c r="W46" i="20" s="1"/>
  <c r="T46" i="19"/>
  <c r="V42" i="20"/>
  <c r="T42" i="19"/>
  <c r="V40" i="19"/>
  <c r="V47" i="19"/>
  <c r="V48" i="19"/>
  <c r="V45" i="19"/>
  <c r="V44" i="19"/>
  <c r="V43" i="19"/>
  <c r="W94" i="17"/>
  <c r="V36" i="19"/>
  <c r="V38" i="19" s="1"/>
  <c r="V39" i="19"/>
  <c r="T38" i="19"/>
  <c r="T51" i="19" l="1"/>
  <c r="V51" i="20"/>
  <c r="W51" i="20" s="1"/>
  <c r="V50" i="19"/>
  <c r="V52" i="20"/>
  <c r="W50" i="20"/>
  <c r="T52" i="19"/>
  <c r="V46" i="19"/>
  <c r="W46" i="19" s="1"/>
  <c r="W42" i="20"/>
  <c r="V42" i="19"/>
  <c r="W182" i="1"/>
  <c r="W208" i="1"/>
  <c r="W182" i="15"/>
  <c r="W104" i="17"/>
  <c r="W182" i="17"/>
  <c r="W50" i="19" l="1"/>
  <c r="V51" i="19"/>
  <c r="W51" i="19" s="1"/>
  <c r="V52" i="19"/>
  <c r="W52" i="19" s="1"/>
  <c r="W52" i="20"/>
  <c r="W42" i="19"/>
  <c r="W223" i="1"/>
  <c r="W223" i="17"/>
  <c r="U100" i="20" l="1"/>
  <c r="S100" i="20"/>
  <c r="R100" i="20"/>
  <c r="T100" i="1"/>
  <c r="T100" i="14"/>
  <c r="T100" i="15"/>
  <c r="T100" i="17"/>
  <c r="W100" i="17"/>
  <c r="U126" i="20"/>
  <c r="S126" i="20"/>
  <c r="R126" i="20"/>
  <c r="T126" i="1"/>
  <c r="T126" i="14"/>
  <c r="T126" i="15"/>
  <c r="T126" i="17"/>
  <c r="U178" i="19"/>
  <c r="S178" i="19"/>
  <c r="R178" i="19"/>
  <c r="W178" i="1"/>
  <c r="W178" i="15"/>
  <c r="W178" i="17"/>
  <c r="W204" i="1"/>
  <c r="U230" i="1"/>
  <c r="S230" i="1"/>
  <c r="R230" i="1"/>
  <c r="U230" i="14"/>
  <c r="S230" i="14"/>
  <c r="R230" i="14"/>
  <c r="U230" i="15"/>
  <c r="S230" i="15"/>
  <c r="R230" i="15"/>
  <c r="U74" i="1"/>
  <c r="S74" i="1"/>
  <c r="R74" i="1"/>
  <c r="U74" i="14"/>
  <c r="U74" i="15"/>
  <c r="S74" i="15"/>
  <c r="R74" i="15"/>
  <c r="U74" i="17"/>
  <c r="S74" i="17"/>
  <c r="R74" i="17"/>
  <c r="T48" i="1"/>
  <c r="A48" i="1"/>
  <c r="T48" i="14"/>
  <c r="A48" i="14"/>
  <c r="T48" i="15"/>
  <c r="A48" i="15"/>
  <c r="T48" i="17"/>
  <c r="A48" i="17"/>
  <c r="U22" i="20"/>
  <c r="S22" i="20"/>
  <c r="R22" i="20"/>
  <c r="G22" i="20"/>
  <c r="F22" i="20"/>
  <c r="T22" i="1"/>
  <c r="A22" i="1"/>
  <c r="T22" i="14"/>
  <c r="A22" i="14"/>
  <c r="T22" i="15"/>
  <c r="A22" i="15"/>
  <c r="T22" i="17"/>
  <c r="A22" i="17"/>
  <c r="U22" i="19"/>
  <c r="T230" i="15" l="1"/>
  <c r="T230" i="1"/>
  <c r="T230" i="14"/>
  <c r="T178" i="19"/>
  <c r="V204" i="1"/>
  <c r="V178" i="1"/>
  <c r="G74" i="20"/>
  <c r="V204" i="14"/>
  <c r="V178" i="14"/>
  <c r="V48" i="14"/>
  <c r="V22" i="14"/>
  <c r="W22" i="14" s="1"/>
  <c r="F74" i="20"/>
  <c r="H22" i="20"/>
  <c r="V100" i="14"/>
  <c r="U126" i="19"/>
  <c r="U100" i="19"/>
  <c r="R100" i="19"/>
  <c r="S100" i="19"/>
  <c r="V48" i="1"/>
  <c r="V22" i="1"/>
  <c r="S22" i="19"/>
  <c r="F22" i="19"/>
  <c r="V204" i="15"/>
  <c r="W204" i="15" s="1"/>
  <c r="V178" i="15"/>
  <c r="V126" i="15"/>
  <c r="V48" i="15"/>
  <c r="V22" i="15"/>
  <c r="V204" i="17"/>
  <c r="W204" i="17" s="1"/>
  <c r="V178" i="17"/>
  <c r="V48" i="17"/>
  <c r="W48" i="17" s="1"/>
  <c r="V22" i="17"/>
  <c r="I22" i="17"/>
  <c r="R230" i="20"/>
  <c r="A74" i="1"/>
  <c r="S152" i="20"/>
  <c r="T100" i="20"/>
  <c r="T74" i="17"/>
  <c r="T74" i="14"/>
  <c r="S230" i="20"/>
  <c r="S126" i="19"/>
  <c r="I22" i="1"/>
  <c r="T22" i="20"/>
  <c r="T126" i="20"/>
  <c r="A74" i="14"/>
  <c r="U74" i="19"/>
  <c r="W126" i="1"/>
  <c r="I22" i="14"/>
  <c r="I22" i="15"/>
  <c r="A74" i="17"/>
  <c r="A74" i="15"/>
  <c r="T74" i="1"/>
  <c r="R126" i="19"/>
  <c r="T74" i="15"/>
  <c r="W178" i="14"/>
  <c r="W204" i="14"/>
  <c r="R152" i="20"/>
  <c r="V126" i="17"/>
  <c r="V126" i="14"/>
  <c r="V126" i="1"/>
  <c r="W230" i="1"/>
  <c r="T152" i="14"/>
  <c r="V100" i="17"/>
  <c r="V100" i="15"/>
  <c r="V100" i="1"/>
  <c r="T152" i="17"/>
  <c r="T152" i="15"/>
  <c r="T152" i="1"/>
  <c r="U152" i="20"/>
  <c r="U230" i="20"/>
  <c r="R22" i="19"/>
  <c r="U74" i="20"/>
  <c r="R74" i="20"/>
  <c r="A22" i="20"/>
  <c r="S74" i="20"/>
  <c r="A48" i="20"/>
  <c r="G22" i="19"/>
  <c r="W48" i="14" l="1"/>
  <c r="T230" i="20"/>
  <c r="V230" i="1"/>
  <c r="W22" i="1"/>
  <c r="W126" i="15"/>
  <c r="W100" i="15"/>
  <c r="W48" i="15"/>
  <c r="W22" i="15"/>
  <c r="H74" i="20"/>
  <c r="W100" i="14"/>
  <c r="G74" i="19"/>
  <c r="F74" i="19"/>
  <c r="H22" i="19"/>
  <c r="U152" i="19"/>
  <c r="V100" i="20"/>
  <c r="T100" i="19"/>
  <c r="W48" i="1"/>
  <c r="W22" i="17"/>
  <c r="V74" i="17"/>
  <c r="V178" i="19"/>
  <c r="V126" i="20"/>
  <c r="T152" i="20"/>
  <c r="W100" i="1"/>
  <c r="V22" i="20"/>
  <c r="R74" i="19"/>
  <c r="V74" i="1"/>
  <c r="V230" i="15"/>
  <c r="V152" i="15"/>
  <c r="V74" i="15"/>
  <c r="W126" i="17"/>
  <c r="V152" i="17"/>
  <c r="V230" i="14"/>
  <c r="V152" i="14"/>
  <c r="V74" i="14"/>
  <c r="S152" i="19"/>
  <c r="T22" i="19"/>
  <c r="A48" i="19"/>
  <c r="W178" i="20"/>
  <c r="W230" i="17"/>
  <c r="W126" i="14"/>
  <c r="W204" i="20"/>
  <c r="T126" i="19"/>
  <c r="R152" i="19"/>
  <c r="V152" i="1"/>
  <c r="A74" i="20"/>
  <c r="S74" i="19"/>
  <c r="I22" i="20"/>
  <c r="A22" i="19"/>
  <c r="T74" i="20"/>
  <c r="A98" i="1"/>
  <c r="A98" i="17"/>
  <c r="A98" i="20"/>
  <c r="I74" i="20" l="1"/>
  <c r="W230" i="14"/>
  <c r="W74" i="14"/>
  <c r="H74" i="19"/>
  <c r="W100" i="20"/>
  <c r="V230" i="20"/>
  <c r="W126" i="20"/>
  <c r="V100" i="19"/>
  <c r="V152" i="20"/>
  <c r="W74" i="1"/>
  <c r="W22" i="20"/>
  <c r="W230" i="15"/>
  <c r="W152" i="15"/>
  <c r="W74" i="17"/>
  <c r="W152" i="1"/>
  <c r="W48" i="20"/>
  <c r="V74" i="20"/>
  <c r="W74" i="15"/>
  <c r="W152" i="17"/>
  <c r="W152" i="14"/>
  <c r="T74" i="19"/>
  <c r="V22" i="19"/>
  <c r="I22" i="19"/>
  <c r="A74" i="19"/>
  <c r="V126" i="19"/>
  <c r="T152" i="19"/>
  <c r="A98" i="19"/>
  <c r="A98" i="15"/>
  <c r="A98" i="14"/>
  <c r="W230" i="20" l="1"/>
  <c r="I74" i="19"/>
  <c r="W152" i="20"/>
  <c r="W74" i="20"/>
  <c r="W178" i="19"/>
  <c r="W126" i="19"/>
  <c r="W100" i="19"/>
  <c r="V152" i="19"/>
  <c r="W48" i="19"/>
  <c r="W22" i="19"/>
  <c r="V74" i="19"/>
  <c r="W152" i="19" l="1"/>
  <c r="W74" i="19"/>
  <c r="U14" i="19"/>
  <c r="U13" i="19"/>
  <c r="U11" i="19"/>
  <c r="U10" i="19"/>
  <c r="U23" i="19"/>
  <c r="U21" i="19"/>
  <c r="U19" i="19"/>
  <c r="U18" i="19"/>
  <c r="U17" i="19"/>
  <c r="U24" i="19" l="1"/>
  <c r="U20" i="19"/>
  <c r="U16" i="19"/>
  <c r="U25" i="19" s="1"/>
  <c r="U221" i="17"/>
  <c r="U224" i="17" s="1"/>
  <c r="U233" i="17" s="1"/>
  <c r="S221" i="17"/>
  <c r="S224" i="17" s="1"/>
  <c r="S233" i="17" s="1"/>
  <c r="R221" i="17"/>
  <c r="U219" i="17"/>
  <c r="S219" i="17"/>
  <c r="R219" i="17"/>
  <c r="U218" i="17"/>
  <c r="S218" i="17"/>
  <c r="R218" i="17"/>
  <c r="U217" i="17"/>
  <c r="S217" i="17"/>
  <c r="R217" i="17"/>
  <c r="U194" i="17"/>
  <c r="U208" i="17" s="1"/>
  <c r="S194" i="17"/>
  <c r="S208" i="17" s="1"/>
  <c r="R194" i="17"/>
  <c r="R208" i="17" s="1"/>
  <c r="V193" i="17"/>
  <c r="V191" i="17"/>
  <c r="W179" i="17"/>
  <c r="W175" i="17"/>
  <c r="V167" i="17"/>
  <c r="W167" i="17"/>
  <c r="V165" i="17"/>
  <c r="W165" i="17"/>
  <c r="T127" i="17"/>
  <c r="T125" i="17"/>
  <c r="T128" i="17" s="1"/>
  <c r="T123" i="17"/>
  <c r="T122" i="17"/>
  <c r="T121" i="17"/>
  <c r="T118" i="17"/>
  <c r="T117" i="17"/>
  <c r="V115" i="17"/>
  <c r="V113" i="17"/>
  <c r="T101" i="17"/>
  <c r="T99" i="17"/>
  <c r="T97" i="17"/>
  <c r="W97" i="17"/>
  <c r="T96" i="17"/>
  <c r="W96" i="17"/>
  <c r="T95" i="17"/>
  <c r="V89" i="17"/>
  <c r="W89" i="17"/>
  <c r="U75" i="17"/>
  <c r="S75" i="17"/>
  <c r="S76" i="17" s="1"/>
  <c r="R75" i="17"/>
  <c r="R76" i="17" s="1"/>
  <c r="U73" i="17"/>
  <c r="S73" i="17"/>
  <c r="R73" i="17"/>
  <c r="U71" i="17"/>
  <c r="S71" i="17"/>
  <c r="R71" i="17"/>
  <c r="U70" i="17"/>
  <c r="S70" i="17"/>
  <c r="R70" i="17"/>
  <c r="U69" i="17"/>
  <c r="S69" i="17"/>
  <c r="R69" i="17"/>
  <c r="U66" i="17"/>
  <c r="S66" i="17"/>
  <c r="U65" i="17"/>
  <c r="S65" i="17"/>
  <c r="R65" i="17"/>
  <c r="R68" i="17" s="1"/>
  <c r="U63" i="17"/>
  <c r="S63" i="17"/>
  <c r="R63" i="17"/>
  <c r="U62" i="17"/>
  <c r="S62" i="17"/>
  <c r="R62" i="17"/>
  <c r="U61" i="17"/>
  <c r="S61" i="17"/>
  <c r="R61" i="17"/>
  <c r="G61" i="17"/>
  <c r="F61" i="17"/>
  <c r="T49" i="17"/>
  <c r="A49" i="17"/>
  <c r="T47" i="17"/>
  <c r="A47" i="17"/>
  <c r="T45" i="17"/>
  <c r="A45" i="17"/>
  <c r="T44" i="17"/>
  <c r="A44" i="17"/>
  <c r="T43" i="17"/>
  <c r="A43" i="17"/>
  <c r="T40" i="17"/>
  <c r="A40" i="17"/>
  <c r="T39" i="17"/>
  <c r="A39" i="17"/>
  <c r="U38" i="17"/>
  <c r="U52" i="17" s="1"/>
  <c r="S38" i="17"/>
  <c r="S52" i="17" s="1"/>
  <c r="R38" i="17"/>
  <c r="R52" i="17" s="1"/>
  <c r="V37" i="17"/>
  <c r="H37" i="17"/>
  <c r="H63" i="17" s="1"/>
  <c r="A37" i="17"/>
  <c r="H36" i="17"/>
  <c r="H62" i="17" s="1"/>
  <c r="A36" i="17"/>
  <c r="V35" i="17"/>
  <c r="H35" i="17"/>
  <c r="A35" i="17"/>
  <c r="T23" i="17"/>
  <c r="A23" i="17"/>
  <c r="T21" i="17"/>
  <c r="A21" i="17"/>
  <c r="T19" i="17"/>
  <c r="A19" i="17"/>
  <c r="T18" i="17"/>
  <c r="A18" i="17"/>
  <c r="T17" i="17"/>
  <c r="A17" i="17"/>
  <c r="T14" i="17"/>
  <c r="A14" i="17"/>
  <c r="T13" i="17"/>
  <c r="A13" i="17"/>
  <c r="U12" i="17"/>
  <c r="S12" i="17"/>
  <c r="R12" i="17"/>
  <c r="V11" i="17"/>
  <c r="A11" i="17"/>
  <c r="A10" i="17"/>
  <c r="V9" i="17"/>
  <c r="H9" i="17"/>
  <c r="A9" i="17"/>
  <c r="T50" i="17" l="1"/>
  <c r="U76" i="17"/>
  <c r="U78" i="17" s="1"/>
  <c r="T102" i="17"/>
  <c r="R26" i="17"/>
  <c r="S26" i="17"/>
  <c r="U26" i="17"/>
  <c r="T24" i="17"/>
  <c r="T124" i="17"/>
  <c r="T129" i="17" s="1"/>
  <c r="T98" i="17"/>
  <c r="T103" i="17" s="1"/>
  <c r="T46" i="17"/>
  <c r="U72" i="17"/>
  <c r="S72" i="17"/>
  <c r="R72" i="17"/>
  <c r="R77" i="17" s="1"/>
  <c r="T20" i="17"/>
  <c r="T120" i="17"/>
  <c r="T221" i="17"/>
  <c r="R224" i="17"/>
  <c r="R233" i="17" s="1"/>
  <c r="S68" i="17"/>
  <c r="S77" i="17" s="1"/>
  <c r="U68" i="17"/>
  <c r="T16" i="17"/>
  <c r="T25" i="17" s="1"/>
  <c r="T42" i="17"/>
  <c r="V170" i="17"/>
  <c r="V40" i="17"/>
  <c r="W40" i="17" s="1"/>
  <c r="V14" i="17"/>
  <c r="W11" i="17"/>
  <c r="V92" i="17"/>
  <c r="V205" i="17"/>
  <c r="I23" i="17"/>
  <c r="V88" i="17"/>
  <c r="V36" i="17"/>
  <c r="V38" i="17" s="1"/>
  <c r="I10" i="17"/>
  <c r="V179" i="17"/>
  <c r="V49" i="17"/>
  <c r="V23" i="17"/>
  <c r="V177" i="17"/>
  <c r="V201" i="17"/>
  <c r="V175" i="17"/>
  <c r="V123" i="17"/>
  <c r="V97" i="17"/>
  <c r="V45" i="17"/>
  <c r="V19" i="17"/>
  <c r="V199" i="17"/>
  <c r="V173" i="17"/>
  <c r="V121" i="17"/>
  <c r="V43" i="17"/>
  <c r="V17" i="17"/>
  <c r="A65" i="17"/>
  <c r="I13" i="17"/>
  <c r="T75" i="17"/>
  <c r="V195" i="17"/>
  <c r="V198" i="17" s="1"/>
  <c r="V169" i="17"/>
  <c r="V166" i="17"/>
  <c r="V168" i="17" s="1"/>
  <c r="A69" i="17"/>
  <c r="W88" i="17"/>
  <c r="T65" i="17"/>
  <c r="W196" i="17"/>
  <c r="A38" i="17"/>
  <c r="W115" i="17"/>
  <c r="A73" i="17"/>
  <c r="T149" i="17"/>
  <c r="A20" i="17"/>
  <c r="R64" i="17"/>
  <c r="R78" i="17" s="1"/>
  <c r="V118" i="17"/>
  <c r="S64" i="17"/>
  <c r="S78" i="17" s="1"/>
  <c r="T70" i="17"/>
  <c r="V127" i="17"/>
  <c r="I36" i="17"/>
  <c r="A71" i="17"/>
  <c r="A12" i="17"/>
  <c r="T71" i="17"/>
  <c r="V87" i="17"/>
  <c r="V95" i="17"/>
  <c r="W101" i="17"/>
  <c r="T140" i="17"/>
  <c r="T153" i="17"/>
  <c r="U64" i="17"/>
  <c r="A75" i="17"/>
  <c r="A70" i="17"/>
  <c r="V101" i="17"/>
  <c r="W92" i="17"/>
  <c r="W174" i="17"/>
  <c r="S220" i="17"/>
  <c r="S234" i="17" s="1"/>
  <c r="T217" i="17"/>
  <c r="V217" i="17" s="1"/>
  <c r="I18" i="17"/>
  <c r="I21" i="17"/>
  <c r="T66" i="17"/>
  <c r="W193" i="17"/>
  <c r="V114" i="17"/>
  <c r="V116" i="17" s="1"/>
  <c r="T218" i="17"/>
  <c r="T12" i="17"/>
  <c r="T219" i="17"/>
  <c r="V219" i="17" s="1"/>
  <c r="A62" i="17"/>
  <c r="A66" i="17"/>
  <c r="W37" i="17"/>
  <c r="A61" i="17"/>
  <c r="A63" i="17"/>
  <c r="T69" i="17"/>
  <c r="T73" i="17"/>
  <c r="T151" i="17"/>
  <c r="T154" i="17" s="1"/>
  <c r="R220" i="17"/>
  <c r="R234" i="17" s="1"/>
  <c r="W35" i="17"/>
  <c r="W9" i="17"/>
  <c r="H61" i="17"/>
  <c r="V10" i="17"/>
  <c r="V12" i="17" s="1"/>
  <c r="V18" i="17"/>
  <c r="V13" i="17"/>
  <c r="I14" i="17"/>
  <c r="V21" i="17"/>
  <c r="V39" i="17"/>
  <c r="V117" i="17"/>
  <c r="I9" i="17"/>
  <c r="I11" i="17"/>
  <c r="I17" i="17"/>
  <c r="I19" i="17"/>
  <c r="I35" i="17"/>
  <c r="I37" i="17"/>
  <c r="T63" i="17"/>
  <c r="V63" i="17" s="1"/>
  <c r="T139" i="17"/>
  <c r="T38" i="17"/>
  <c r="V44" i="17"/>
  <c r="V47" i="17"/>
  <c r="T62" i="17"/>
  <c r="V91" i="17"/>
  <c r="T61" i="17"/>
  <c r="V203" i="17"/>
  <c r="V206" i="17" s="1"/>
  <c r="V96" i="17"/>
  <c r="V99" i="17"/>
  <c r="V102" i="17" s="1"/>
  <c r="V122" i="17"/>
  <c r="V125" i="17"/>
  <c r="V128" i="17" s="1"/>
  <c r="T148" i="17"/>
  <c r="V174" i="17"/>
  <c r="T194" i="17"/>
  <c r="T208" i="17" s="1"/>
  <c r="V192" i="17"/>
  <c r="T141" i="17"/>
  <c r="W170" i="17"/>
  <c r="U220" i="17"/>
  <c r="U234" i="17" s="1"/>
  <c r="V200" i="17"/>
  <c r="T76" i="17" l="1"/>
  <c r="U77" i="17"/>
  <c r="V180" i="17"/>
  <c r="V130" i="17"/>
  <c r="W130" i="17" s="1"/>
  <c r="T52" i="17"/>
  <c r="V129" i="17"/>
  <c r="T155" i="17"/>
  <c r="V50" i="17"/>
  <c r="T51" i="17"/>
  <c r="T130" i="17"/>
  <c r="T104" i="17"/>
  <c r="W205" i="17"/>
  <c r="W128" i="17"/>
  <c r="W129" i="17"/>
  <c r="W50" i="17"/>
  <c r="V24" i="17"/>
  <c r="T26" i="17"/>
  <c r="V202" i="17"/>
  <c r="V207" i="17" s="1"/>
  <c r="V176" i="17"/>
  <c r="V124" i="17"/>
  <c r="W124" i="17" s="1"/>
  <c r="V98" i="17"/>
  <c r="T150" i="17"/>
  <c r="V46" i="17"/>
  <c r="W46" i="17" s="1"/>
  <c r="T72" i="17"/>
  <c r="V20" i="17"/>
  <c r="V120" i="17"/>
  <c r="T224" i="17"/>
  <c r="T233" i="17" s="1"/>
  <c r="T68" i="17"/>
  <c r="V172" i="17"/>
  <c r="V182" i="17" s="1"/>
  <c r="W198" i="17"/>
  <c r="V94" i="17"/>
  <c r="V103" i="17" s="1"/>
  <c r="V16" i="17"/>
  <c r="V42" i="17"/>
  <c r="V51" i="17" s="1"/>
  <c r="W51" i="17" s="1"/>
  <c r="W118" i="17"/>
  <c r="W14" i="17"/>
  <c r="V66" i="17"/>
  <c r="W66" i="17" s="1"/>
  <c r="T142" i="17"/>
  <c r="T156" i="17" s="1"/>
  <c r="V90" i="17"/>
  <c r="V104" i="17" s="1"/>
  <c r="A26" i="17"/>
  <c r="I20" i="17"/>
  <c r="W49" i="17"/>
  <c r="W23" i="17"/>
  <c r="W19" i="17"/>
  <c r="W18" i="17"/>
  <c r="V140" i="17"/>
  <c r="W140" i="17" s="1"/>
  <c r="V62" i="17"/>
  <c r="W62" i="17" s="1"/>
  <c r="W36" i="17"/>
  <c r="I16" i="17"/>
  <c r="V153" i="17"/>
  <c r="V75" i="17"/>
  <c r="W21" i="17"/>
  <c r="W99" i="17"/>
  <c r="W177" i="17"/>
  <c r="V73" i="17"/>
  <c r="W17" i="17"/>
  <c r="W121" i="17"/>
  <c r="W123" i="17"/>
  <c r="W173" i="17"/>
  <c r="W95" i="17"/>
  <c r="W98" i="17"/>
  <c r="W201" i="17"/>
  <c r="W43" i="17"/>
  <c r="W227" i="17"/>
  <c r="V149" i="17"/>
  <c r="W45" i="17"/>
  <c r="V71" i="17"/>
  <c r="W226" i="17"/>
  <c r="V70" i="17"/>
  <c r="W195" i="17"/>
  <c r="V221" i="17"/>
  <c r="V65" i="17"/>
  <c r="V218" i="17"/>
  <c r="V194" i="17"/>
  <c r="V208" i="17" s="1"/>
  <c r="W169" i="17"/>
  <c r="W127" i="17"/>
  <c r="W166" i="17"/>
  <c r="W91" i="17"/>
  <c r="W192" i="17"/>
  <c r="I62" i="17"/>
  <c r="W219" i="17"/>
  <c r="W63" i="17"/>
  <c r="I63" i="17"/>
  <c r="W114" i="17"/>
  <c r="I12" i="17"/>
  <c r="V69" i="17"/>
  <c r="W13" i="17"/>
  <c r="W125" i="17"/>
  <c r="W10" i="17"/>
  <c r="V151" i="17"/>
  <c r="V147" i="17"/>
  <c r="W122" i="17"/>
  <c r="W39" i="17"/>
  <c r="T220" i="17"/>
  <c r="T234" i="17" s="1"/>
  <c r="A64" i="17"/>
  <c r="W47" i="17"/>
  <c r="V141" i="17"/>
  <c r="W141" i="17" s="1"/>
  <c r="V144" i="17"/>
  <c r="V148" i="17"/>
  <c r="T64" i="17"/>
  <c r="V61" i="17"/>
  <c r="V139" i="17"/>
  <c r="W44" i="17"/>
  <c r="W203" i="17"/>
  <c r="W200" i="17"/>
  <c r="W168" i="17"/>
  <c r="W117" i="17"/>
  <c r="W191" i="17"/>
  <c r="W113" i="17"/>
  <c r="I61" i="17"/>
  <c r="W199" i="17"/>
  <c r="W87" i="17"/>
  <c r="W217" i="17"/>
  <c r="V143" i="17"/>
  <c r="V181" i="17" l="1"/>
  <c r="V154" i="17"/>
  <c r="T77" i="17"/>
  <c r="T78" i="17"/>
  <c r="V76" i="17"/>
  <c r="V25" i="17"/>
  <c r="V52" i="17"/>
  <c r="W208" i="17"/>
  <c r="W207" i="17"/>
  <c r="W52" i="17"/>
  <c r="W24" i="17"/>
  <c r="W76" i="17"/>
  <c r="V26" i="17"/>
  <c r="W120" i="17"/>
  <c r="V150" i="17"/>
  <c r="V72" i="17"/>
  <c r="W72" i="17" s="1"/>
  <c r="V68" i="17"/>
  <c r="V146" i="17"/>
  <c r="V224" i="17"/>
  <c r="V233" i="17" s="1"/>
  <c r="W233" i="17" s="1"/>
  <c r="W42" i="17"/>
  <c r="V64" i="17"/>
  <c r="V220" i="17"/>
  <c r="V234" i="17" s="1"/>
  <c r="W234" i="17" s="1"/>
  <c r="W16" i="17"/>
  <c r="V142" i="17"/>
  <c r="V156" i="17" s="1"/>
  <c r="W75" i="17"/>
  <c r="I26" i="17"/>
  <c r="W71" i="17"/>
  <c r="W20" i="17"/>
  <c r="W70" i="17"/>
  <c r="W38" i="17"/>
  <c r="W231" i="17"/>
  <c r="W153" i="17"/>
  <c r="W73" i="17"/>
  <c r="W176" i="17"/>
  <c r="W149" i="17"/>
  <c r="W221" i="17"/>
  <c r="W218" i="17"/>
  <c r="W225" i="17"/>
  <c r="W12" i="17"/>
  <c r="W148" i="17"/>
  <c r="W61" i="17"/>
  <c r="W65" i="17"/>
  <c r="W229" i="17"/>
  <c r="W144" i="17"/>
  <c r="W69" i="17"/>
  <c r="W90" i="17"/>
  <c r="W116" i="17"/>
  <c r="W147" i="17"/>
  <c r="W194" i="17"/>
  <c r="W139" i="17"/>
  <c r="W143" i="17"/>
  <c r="W151" i="17"/>
  <c r="V77" i="17" l="1"/>
  <c r="W77" i="17" s="1"/>
  <c r="V78" i="17"/>
  <c r="V155" i="17"/>
  <c r="W155" i="17" s="1"/>
  <c r="W78" i="17"/>
  <c r="W68" i="17"/>
  <c r="W224" i="17"/>
  <c r="W25" i="17"/>
  <c r="W26" i="17"/>
  <c r="W220" i="17"/>
  <c r="W64" i="17"/>
  <c r="W142" i="17"/>
  <c r="V205" i="1" l="1"/>
  <c r="V200" i="1"/>
  <c r="T127" i="14"/>
  <c r="T125" i="14"/>
  <c r="T128" i="14" s="1"/>
  <c r="T123" i="14"/>
  <c r="T122" i="14"/>
  <c r="T121" i="14"/>
  <c r="T118" i="14"/>
  <c r="T117" i="14"/>
  <c r="T127" i="15"/>
  <c r="T125" i="15"/>
  <c r="T123" i="15"/>
  <c r="T122" i="15"/>
  <c r="T121" i="15"/>
  <c r="T118" i="15"/>
  <c r="T117" i="15"/>
  <c r="T127" i="1"/>
  <c r="T125" i="1"/>
  <c r="T128" i="1" s="1"/>
  <c r="T123" i="1"/>
  <c r="T122" i="1"/>
  <c r="T121" i="1"/>
  <c r="T118" i="1"/>
  <c r="T117" i="1"/>
  <c r="V179" i="1"/>
  <c r="V174" i="1"/>
  <c r="T49" i="14"/>
  <c r="T50" i="14" s="1"/>
  <c r="T47" i="14"/>
  <c r="T45" i="14"/>
  <c r="T44" i="14"/>
  <c r="T43" i="14"/>
  <c r="T40" i="14"/>
  <c r="T39" i="14"/>
  <c r="T49" i="15"/>
  <c r="T47" i="15"/>
  <c r="T50" i="15" s="1"/>
  <c r="T45" i="15"/>
  <c r="T44" i="15"/>
  <c r="T43" i="15"/>
  <c r="T40" i="15"/>
  <c r="T39" i="15"/>
  <c r="T49" i="1"/>
  <c r="T50" i="1" s="1"/>
  <c r="T47" i="1"/>
  <c r="T45" i="1"/>
  <c r="T44" i="1"/>
  <c r="T43" i="1"/>
  <c r="T40" i="1"/>
  <c r="T39" i="1"/>
  <c r="T23" i="14"/>
  <c r="T21" i="14"/>
  <c r="T24" i="14" s="1"/>
  <c r="T19" i="14"/>
  <c r="T18" i="14"/>
  <c r="T17" i="14"/>
  <c r="T14" i="14"/>
  <c r="T13" i="14"/>
  <c r="T23" i="15"/>
  <c r="T21" i="15"/>
  <c r="T19" i="15"/>
  <c r="T18" i="15"/>
  <c r="T17" i="15"/>
  <c r="T14" i="15"/>
  <c r="T13" i="15"/>
  <c r="T23" i="1"/>
  <c r="T21" i="1"/>
  <c r="T19" i="1"/>
  <c r="T18" i="1"/>
  <c r="T17" i="1"/>
  <c r="T14" i="1"/>
  <c r="T13" i="1"/>
  <c r="T101" i="14"/>
  <c r="T99" i="14"/>
  <c r="T97" i="14"/>
  <c r="T96" i="14"/>
  <c r="T101" i="15"/>
  <c r="T99" i="15"/>
  <c r="T97" i="15"/>
  <c r="T96" i="15"/>
  <c r="T95" i="15"/>
  <c r="T101" i="1"/>
  <c r="T99" i="1"/>
  <c r="T102" i="1" s="1"/>
  <c r="T97" i="1"/>
  <c r="T96" i="1"/>
  <c r="T95" i="1"/>
  <c r="T16" i="14" l="1"/>
  <c r="T128" i="15"/>
  <c r="T130" i="14"/>
  <c r="T102" i="14"/>
  <c r="T104" i="14" s="1"/>
  <c r="T20" i="14"/>
  <c r="T102" i="15"/>
  <c r="T24" i="15"/>
  <c r="T24" i="1"/>
  <c r="T20" i="15"/>
  <c r="T46" i="14"/>
  <c r="T124" i="14"/>
  <c r="T98" i="14"/>
  <c r="T124" i="1"/>
  <c r="T98" i="1"/>
  <c r="T103" i="1" s="1"/>
  <c r="T46" i="1"/>
  <c r="T124" i="15"/>
  <c r="T98" i="15"/>
  <c r="T103" i="15" s="1"/>
  <c r="T46" i="15"/>
  <c r="T120" i="1"/>
  <c r="T129" i="1" s="1"/>
  <c r="T20" i="1"/>
  <c r="T120" i="14"/>
  <c r="T129" i="14" s="1"/>
  <c r="T120" i="15"/>
  <c r="T130" i="15" s="1"/>
  <c r="T16" i="15"/>
  <c r="T42" i="14"/>
  <c r="T51" i="14" s="1"/>
  <c r="T16" i="1"/>
  <c r="T25" i="1" s="1"/>
  <c r="T42" i="15"/>
  <c r="T42" i="1"/>
  <c r="T51" i="1" s="1"/>
  <c r="V203" i="1"/>
  <c r="V206" i="1" s="1"/>
  <c r="V177" i="1"/>
  <c r="V180" i="1" s="1"/>
  <c r="V201" i="1"/>
  <c r="V175" i="1"/>
  <c r="V199" i="1"/>
  <c r="V173" i="1"/>
  <c r="V195" i="1"/>
  <c r="V169" i="1"/>
  <c r="V196" i="1"/>
  <c r="V170" i="1"/>
  <c r="T194" i="1"/>
  <c r="T208" i="1" s="1"/>
  <c r="T194" i="14"/>
  <c r="T208" i="14" s="1"/>
  <c r="T12" i="15"/>
  <c r="T38" i="1"/>
  <c r="T52" i="1" s="1"/>
  <c r="T38" i="14"/>
  <c r="T12" i="1"/>
  <c r="T38" i="15"/>
  <c r="T52" i="15" s="1"/>
  <c r="T194" i="15"/>
  <c r="T208" i="15" s="1"/>
  <c r="T103" i="14" l="1"/>
  <c r="T104" i="15"/>
  <c r="T25" i="15"/>
  <c r="T130" i="1"/>
  <c r="T129" i="15"/>
  <c r="T51" i="15"/>
  <c r="T104" i="1"/>
  <c r="T25" i="14"/>
  <c r="T52" i="14"/>
  <c r="T26" i="15"/>
  <c r="T26" i="14"/>
  <c r="T26" i="1"/>
  <c r="V202" i="1"/>
  <c r="V176" i="1"/>
  <c r="V198" i="1"/>
  <c r="V207" i="1" s="1"/>
  <c r="V172" i="1"/>
  <c r="V181" i="1" s="1"/>
  <c r="R12" i="14"/>
  <c r="U75" i="14"/>
  <c r="U73" i="14"/>
  <c r="U71" i="14"/>
  <c r="U70" i="14"/>
  <c r="U69" i="14"/>
  <c r="U66" i="14"/>
  <c r="R66" i="14"/>
  <c r="U65" i="14"/>
  <c r="R65" i="14"/>
  <c r="U63" i="14"/>
  <c r="R63" i="14"/>
  <c r="U62" i="14"/>
  <c r="R62" i="14"/>
  <c r="U76" i="14" l="1"/>
  <c r="R26" i="14"/>
  <c r="U72" i="14"/>
  <c r="R72" i="14"/>
  <c r="R68" i="14"/>
  <c r="U68" i="14"/>
  <c r="T75" i="14"/>
  <c r="T62" i="14"/>
  <c r="T70" i="14"/>
  <c r="T69" i="14"/>
  <c r="T63" i="14"/>
  <c r="V63" i="14" s="1"/>
  <c r="T71" i="14"/>
  <c r="T66" i="14"/>
  <c r="T65" i="14"/>
  <c r="T73" i="14"/>
  <c r="A43" i="15"/>
  <c r="A43" i="14"/>
  <c r="A43" i="1"/>
  <c r="R77" i="14" l="1"/>
  <c r="U77" i="14"/>
  <c r="T76" i="14"/>
  <c r="T72" i="14"/>
  <c r="T68" i="14"/>
  <c r="V62" i="14"/>
  <c r="V75" i="14"/>
  <c r="V73" i="14"/>
  <c r="V71" i="14"/>
  <c r="V70" i="14"/>
  <c r="V69" i="14"/>
  <c r="V65" i="14"/>
  <c r="V66" i="14"/>
  <c r="V43" i="1"/>
  <c r="V43" i="15"/>
  <c r="V43" i="14"/>
  <c r="A43" i="20"/>
  <c r="T77" i="14" l="1"/>
  <c r="V76" i="14"/>
  <c r="W76" i="14"/>
  <c r="V72" i="14"/>
  <c r="W72" i="14" s="1"/>
  <c r="V68" i="14"/>
  <c r="W43" i="20"/>
  <c r="A43" i="19"/>
  <c r="W43" i="14"/>
  <c r="W43" i="15"/>
  <c r="W43" i="1"/>
  <c r="F61" i="1"/>
  <c r="G61" i="1"/>
  <c r="F61" i="15"/>
  <c r="G61" i="15"/>
  <c r="F61" i="14"/>
  <c r="G61" i="14"/>
  <c r="U9" i="19"/>
  <c r="U193" i="19"/>
  <c r="S193" i="19"/>
  <c r="R193" i="19"/>
  <c r="U192" i="20"/>
  <c r="S192" i="20"/>
  <c r="R192" i="20"/>
  <c r="U191" i="20"/>
  <c r="U191" i="19" s="1"/>
  <c r="S191" i="20"/>
  <c r="S191" i="19" s="1"/>
  <c r="R191" i="20"/>
  <c r="R191" i="19" s="1"/>
  <c r="U167" i="19"/>
  <c r="S167" i="19"/>
  <c r="R167" i="19"/>
  <c r="U166" i="20"/>
  <c r="U166" i="19" s="1"/>
  <c r="S166" i="20"/>
  <c r="S166" i="19" s="1"/>
  <c r="R166" i="20"/>
  <c r="R166" i="19" s="1"/>
  <c r="U165" i="20"/>
  <c r="U165" i="19" s="1"/>
  <c r="S165" i="20"/>
  <c r="S165" i="19" s="1"/>
  <c r="R165" i="20"/>
  <c r="R165" i="19" s="1"/>
  <c r="U115" i="20"/>
  <c r="U115" i="19" s="1"/>
  <c r="S115" i="20"/>
  <c r="S115" i="19" s="1"/>
  <c r="R115" i="20"/>
  <c r="R115" i="19" s="1"/>
  <c r="U114" i="20"/>
  <c r="S114" i="20"/>
  <c r="R114" i="20"/>
  <c r="U113" i="20"/>
  <c r="S113" i="20"/>
  <c r="R113" i="20"/>
  <c r="U89" i="20"/>
  <c r="S89" i="20"/>
  <c r="R89" i="20"/>
  <c r="U88" i="20"/>
  <c r="S88" i="20"/>
  <c r="R88" i="20"/>
  <c r="U87" i="20"/>
  <c r="S87" i="20"/>
  <c r="R87" i="20"/>
  <c r="U11" i="20"/>
  <c r="S11" i="20"/>
  <c r="R11" i="20"/>
  <c r="U10" i="20"/>
  <c r="S10" i="20"/>
  <c r="R10" i="20"/>
  <c r="U9" i="20"/>
  <c r="S9" i="20"/>
  <c r="R9" i="20"/>
  <c r="R9" i="19" s="1"/>
  <c r="G37" i="20"/>
  <c r="G37" i="19" s="1"/>
  <c r="F37" i="20"/>
  <c r="F37" i="19" s="1"/>
  <c r="G36" i="20"/>
  <c r="F36" i="20"/>
  <c r="G35" i="20"/>
  <c r="F35" i="20"/>
  <c r="G11" i="20"/>
  <c r="F11" i="20"/>
  <c r="G10" i="20"/>
  <c r="F10" i="20"/>
  <c r="G9" i="20"/>
  <c r="F9" i="20"/>
  <c r="V77" i="14" l="1"/>
  <c r="W77" i="14" s="1"/>
  <c r="W68" i="14"/>
  <c r="U89" i="19"/>
  <c r="R89" i="19"/>
  <c r="S89" i="19"/>
  <c r="R11" i="19"/>
  <c r="S11" i="19"/>
  <c r="R168" i="19"/>
  <c r="U168" i="19"/>
  <c r="S168" i="19"/>
  <c r="R192" i="19"/>
  <c r="U192" i="19"/>
  <c r="S192" i="19"/>
  <c r="F62" i="20"/>
  <c r="H10" i="20"/>
  <c r="F35" i="19"/>
  <c r="F38" i="20"/>
  <c r="F52" i="20" s="1"/>
  <c r="A52" i="20" s="1"/>
  <c r="G62" i="20"/>
  <c r="G35" i="19"/>
  <c r="G38" i="20"/>
  <c r="G52" i="20" s="1"/>
  <c r="U87" i="19"/>
  <c r="U90" i="20"/>
  <c r="S113" i="19"/>
  <c r="S116" i="20"/>
  <c r="F9" i="19"/>
  <c r="F12" i="20"/>
  <c r="F11" i="19"/>
  <c r="H11" i="20"/>
  <c r="F63" i="20"/>
  <c r="U113" i="19"/>
  <c r="U116" i="20"/>
  <c r="S87" i="19"/>
  <c r="S90" i="20"/>
  <c r="R113" i="19"/>
  <c r="R116" i="20"/>
  <c r="G9" i="19"/>
  <c r="G12" i="20"/>
  <c r="G11" i="19"/>
  <c r="G63" i="20"/>
  <c r="R87" i="19"/>
  <c r="R90" i="20"/>
  <c r="W223" i="19"/>
  <c r="S114" i="19"/>
  <c r="R114" i="19"/>
  <c r="U114" i="19"/>
  <c r="U88" i="19"/>
  <c r="S88" i="19"/>
  <c r="R88" i="19"/>
  <c r="G36" i="19"/>
  <c r="F36" i="19"/>
  <c r="S10" i="19"/>
  <c r="F10" i="19"/>
  <c r="G10" i="19"/>
  <c r="R10" i="19"/>
  <c r="W43" i="19"/>
  <c r="T193" i="19"/>
  <c r="V193" i="19" s="1"/>
  <c r="W193" i="19" s="1"/>
  <c r="T115" i="19"/>
  <c r="V115" i="19" s="1"/>
  <c r="W115" i="19" s="1"/>
  <c r="T166" i="19"/>
  <c r="H37" i="19"/>
  <c r="I37" i="19" s="1"/>
  <c r="W36" i="19"/>
  <c r="W37" i="19"/>
  <c r="T167" i="19"/>
  <c r="T9" i="20"/>
  <c r="T191" i="19"/>
  <c r="T165" i="19"/>
  <c r="S9" i="19"/>
  <c r="T9" i="19" s="1"/>
  <c r="T10" i="20"/>
  <c r="T11" i="20"/>
  <c r="T87" i="20"/>
  <c r="T88" i="20"/>
  <c r="T89" i="20"/>
  <c r="T113" i="20"/>
  <c r="T114" i="20"/>
  <c r="T115" i="20"/>
  <c r="T165" i="20"/>
  <c r="T166" i="20"/>
  <c r="T191" i="20"/>
  <c r="T192" i="20"/>
  <c r="V166" i="19" l="1"/>
  <c r="V167" i="19"/>
  <c r="T89" i="19"/>
  <c r="V89" i="19" s="1"/>
  <c r="G63" i="19"/>
  <c r="T11" i="19"/>
  <c r="G62" i="19"/>
  <c r="T192" i="19"/>
  <c r="V192" i="19" s="1"/>
  <c r="T168" i="19"/>
  <c r="F12" i="19"/>
  <c r="T113" i="19"/>
  <c r="R90" i="19"/>
  <c r="G64" i="20"/>
  <c r="S90" i="19"/>
  <c r="R116" i="19"/>
  <c r="U90" i="19"/>
  <c r="G12" i="19"/>
  <c r="F38" i="19"/>
  <c r="F52" i="19" s="1"/>
  <c r="T90" i="20"/>
  <c r="F62" i="19"/>
  <c r="H10" i="19"/>
  <c r="F63" i="19"/>
  <c r="H11" i="19"/>
  <c r="S116" i="19"/>
  <c r="G38" i="19"/>
  <c r="G52" i="19" s="1"/>
  <c r="H38" i="20"/>
  <c r="H52" i="20" s="1"/>
  <c r="T116" i="20"/>
  <c r="T87" i="19"/>
  <c r="U116" i="19"/>
  <c r="F64" i="20"/>
  <c r="H12" i="20"/>
  <c r="T114" i="19"/>
  <c r="V114" i="19" s="1"/>
  <c r="T88" i="19"/>
  <c r="H36" i="19"/>
  <c r="T10" i="19"/>
  <c r="I52" i="20" l="1"/>
  <c r="A52" i="19"/>
  <c r="W166" i="19"/>
  <c r="V88" i="19"/>
  <c r="W88" i="19" s="1"/>
  <c r="W167" i="19"/>
  <c r="W89" i="19"/>
  <c r="V11" i="19"/>
  <c r="W192" i="19"/>
  <c r="F64" i="19"/>
  <c r="R142" i="19"/>
  <c r="S142" i="19"/>
  <c r="U142" i="19"/>
  <c r="H12" i="19"/>
  <c r="T116" i="19"/>
  <c r="H62" i="19"/>
  <c r="H63" i="19"/>
  <c r="I11" i="19"/>
  <c r="I38" i="20"/>
  <c r="T90" i="19"/>
  <c r="H38" i="19"/>
  <c r="H52" i="19" s="1"/>
  <c r="H64" i="20"/>
  <c r="G64" i="19"/>
  <c r="W114" i="19"/>
  <c r="I36" i="19"/>
  <c r="I10" i="19"/>
  <c r="V10" i="19"/>
  <c r="A49" i="1"/>
  <c r="A47" i="1"/>
  <c r="A45" i="1"/>
  <c r="A44" i="1"/>
  <c r="A40" i="1"/>
  <c r="A39" i="1"/>
  <c r="A37" i="1"/>
  <c r="A36" i="1"/>
  <c r="A35" i="1"/>
  <c r="A23" i="1"/>
  <c r="A21" i="1"/>
  <c r="A19" i="1"/>
  <c r="A18" i="1"/>
  <c r="A17" i="1"/>
  <c r="A14" i="1"/>
  <c r="A13" i="1"/>
  <c r="A11" i="1"/>
  <c r="A10" i="1"/>
  <c r="A9" i="1"/>
  <c r="A49" i="14"/>
  <c r="A47" i="14"/>
  <c r="A45" i="14"/>
  <c r="A44" i="14"/>
  <c r="A40" i="14"/>
  <c r="A39" i="14"/>
  <c r="A37" i="14"/>
  <c r="A36" i="14"/>
  <c r="A35" i="14"/>
  <c r="A23" i="14"/>
  <c r="A21" i="14"/>
  <c r="A19" i="14"/>
  <c r="A18" i="14"/>
  <c r="A17" i="14"/>
  <c r="A14" i="14"/>
  <c r="A13" i="14"/>
  <c r="A11" i="14"/>
  <c r="A10" i="14"/>
  <c r="A9" i="14"/>
  <c r="A49" i="15"/>
  <c r="A47" i="15"/>
  <c r="A45" i="15"/>
  <c r="A44" i="15"/>
  <c r="A40" i="15"/>
  <c r="A39" i="15"/>
  <c r="A37" i="15"/>
  <c r="A36" i="15"/>
  <c r="A35" i="15"/>
  <c r="A23" i="15"/>
  <c r="A21" i="15"/>
  <c r="A19" i="15"/>
  <c r="A18" i="15"/>
  <c r="A17" i="15"/>
  <c r="A14" i="15"/>
  <c r="A13" i="15"/>
  <c r="A11" i="15"/>
  <c r="A10" i="15"/>
  <c r="A9" i="15"/>
  <c r="I52" i="19" l="1"/>
  <c r="W11" i="19"/>
  <c r="I64" i="20"/>
  <c r="H64" i="19"/>
  <c r="T142" i="19"/>
  <c r="I38" i="19"/>
  <c r="W10" i="19"/>
  <c r="I64" i="19" l="1"/>
  <c r="T151" i="15"/>
  <c r="T148" i="15"/>
  <c r="T149" i="15"/>
  <c r="T153" i="15"/>
  <c r="H37" i="1"/>
  <c r="H63" i="1" s="1"/>
  <c r="H36" i="1"/>
  <c r="H62" i="1" s="1"/>
  <c r="H35" i="1"/>
  <c r="I35" i="1" s="1"/>
  <c r="V193" i="15"/>
  <c r="V191" i="15"/>
  <c r="V167" i="15"/>
  <c r="V165" i="15"/>
  <c r="V9" i="15"/>
  <c r="V115" i="14"/>
  <c r="V114" i="14"/>
  <c r="V191" i="1"/>
  <c r="V165" i="1"/>
  <c r="V168" i="1" s="1"/>
  <c r="V182" i="1" s="1"/>
  <c r="T154" i="15" l="1"/>
  <c r="T150" i="15"/>
  <c r="T155" i="15" s="1"/>
  <c r="W35" i="1"/>
  <c r="I37" i="1"/>
  <c r="V89" i="14"/>
  <c r="V11" i="15"/>
  <c r="V149" i="15"/>
  <c r="V147" i="15"/>
  <c r="V87" i="14"/>
  <c r="A9" i="19"/>
  <c r="A9" i="20"/>
  <c r="A11" i="20"/>
  <c r="A10" i="20"/>
  <c r="A35" i="20"/>
  <c r="A36" i="20"/>
  <c r="A37" i="20"/>
  <c r="V113" i="14"/>
  <c r="V116" i="14" s="1"/>
  <c r="V151" i="15"/>
  <c r="V154" i="15" s="1"/>
  <c r="V153" i="15"/>
  <c r="V148" i="15"/>
  <c r="V192" i="15"/>
  <c r="V166" i="15"/>
  <c r="V168" i="15" s="1"/>
  <c r="V88" i="14"/>
  <c r="I36" i="1"/>
  <c r="V38" i="15"/>
  <c r="V12" i="1"/>
  <c r="V10" i="15"/>
  <c r="H36" i="20"/>
  <c r="H62" i="20" s="1"/>
  <c r="H37" i="20"/>
  <c r="H63" i="20" s="1"/>
  <c r="H9" i="20"/>
  <c r="H35" i="20"/>
  <c r="W154" i="15" l="1"/>
  <c r="V150" i="15"/>
  <c r="W150" i="15" s="1"/>
  <c r="V12" i="15"/>
  <c r="V38" i="1"/>
  <c r="V90" i="14"/>
  <c r="V90" i="1"/>
  <c r="V116" i="1"/>
  <c r="W37" i="1"/>
  <c r="A11" i="19"/>
  <c r="H9" i="19"/>
  <c r="A10" i="19"/>
  <c r="W36" i="1"/>
  <c r="W193" i="14"/>
  <c r="W191" i="14"/>
  <c r="W179" i="14"/>
  <c r="W175" i="14"/>
  <c r="W174" i="14"/>
  <c r="W167" i="14"/>
  <c r="W115" i="14"/>
  <c r="W75" i="14"/>
  <c r="W71" i="14"/>
  <c r="U231" i="14"/>
  <c r="S231" i="14"/>
  <c r="R231" i="14"/>
  <c r="U229" i="14"/>
  <c r="S229" i="14"/>
  <c r="R229" i="14"/>
  <c r="U227" i="14"/>
  <c r="S227" i="14"/>
  <c r="R227" i="14"/>
  <c r="U226" i="14"/>
  <c r="S226" i="14"/>
  <c r="R226" i="14"/>
  <c r="U225" i="14"/>
  <c r="S225" i="14"/>
  <c r="R225" i="14"/>
  <c r="U221" i="14"/>
  <c r="U224" i="14" s="1"/>
  <c r="S221" i="14"/>
  <c r="S224" i="14" s="1"/>
  <c r="R221" i="14"/>
  <c r="U219" i="14"/>
  <c r="S219" i="14"/>
  <c r="R219" i="14"/>
  <c r="U218" i="14"/>
  <c r="S218" i="14"/>
  <c r="R218" i="14"/>
  <c r="U217" i="14"/>
  <c r="S217" i="14"/>
  <c r="R217" i="14"/>
  <c r="V205" i="14"/>
  <c r="U194" i="14"/>
  <c r="U208" i="14" s="1"/>
  <c r="S194" i="14"/>
  <c r="S208" i="14" s="1"/>
  <c r="R194" i="14"/>
  <c r="R208" i="14" s="1"/>
  <c r="V179" i="14"/>
  <c r="U61" i="14"/>
  <c r="R61" i="14"/>
  <c r="V49" i="14"/>
  <c r="U38" i="14"/>
  <c r="U52" i="14" s="1"/>
  <c r="S38" i="14"/>
  <c r="S64" i="14" s="1"/>
  <c r="S78" i="14" s="1"/>
  <c r="R38" i="14"/>
  <c r="H37" i="14"/>
  <c r="H63" i="14" s="1"/>
  <c r="H36" i="14"/>
  <c r="H62" i="14" s="1"/>
  <c r="H35" i="14"/>
  <c r="V23" i="14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H9" i="24"/>
  <c r="E9" i="24"/>
  <c r="U194" i="1"/>
  <c r="U208" i="1" s="1"/>
  <c r="S194" i="1"/>
  <c r="S208" i="1" s="1"/>
  <c r="R194" i="1"/>
  <c r="R208" i="1" s="1"/>
  <c r="U194" i="15"/>
  <c r="U208" i="15" s="1"/>
  <c r="S194" i="15"/>
  <c r="S208" i="15" s="1"/>
  <c r="R194" i="15"/>
  <c r="R208" i="15" s="1"/>
  <c r="U38" i="1"/>
  <c r="U52" i="1" s="1"/>
  <c r="S38" i="1"/>
  <c r="S52" i="1" s="1"/>
  <c r="R38" i="1"/>
  <c r="R52" i="1" s="1"/>
  <c r="U38" i="15"/>
  <c r="U52" i="15" s="1"/>
  <c r="S38" i="15"/>
  <c r="S52" i="15" s="1"/>
  <c r="R38" i="15"/>
  <c r="R52" i="15" s="1"/>
  <c r="U12" i="1"/>
  <c r="S12" i="1"/>
  <c r="R12" i="1"/>
  <c r="U12" i="15"/>
  <c r="S12" i="15"/>
  <c r="R12" i="15"/>
  <c r="R232" i="14" l="1"/>
  <c r="U232" i="14"/>
  <c r="R233" i="14"/>
  <c r="S232" i="14"/>
  <c r="S52" i="14"/>
  <c r="R52" i="14"/>
  <c r="S26" i="15"/>
  <c r="U26" i="14"/>
  <c r="U26" i="15"/>
  <c r="R26" i="15"/>
  <c r="S26" i="14"/>
  <c r="R26" i="1"/>
  <c r="U26" i="1"/>
  <c r="S26" i="1"/>
  <c r="R228" i="14"/>
  <c r="S228" i="14"/>
  <c r="U228" i="14"/>
  <c r="U233" i="14" s="1"/>
  <c r="O12" i="24"/>
  <c r="T24" i="24"/>
  <c r="T226" i="14"/>
  <c r="T229" i="14"/>
  <c r="T227" i="14"/>
  <c r="T231" i="14"/>
  <c r="T221" i="14"/>
  <c r="R224" i="14"/>
  <c r="T225" i="14"/>
  <c r="V194" i="1"/>
  <c r="V208" i="1" s="1"/>
  <c r="S194" i="20"/>
  <c r="S208" i="20" s="1"/>
  <c r="R194" i="20"/>
  <c r="R208" i="20" s="1"/>
  <c r="U194" i="20"/>
  <c r="U208" i="20" s="1"/>
  <c r="R64" i="14"/>
  <c r="U64" i="14"/>
  <c r="T66" i="24"/>
  <c r="V66" i="24" s="1"/>
  <c r="V175" i="14"/>
  <c r="V200" i="14"/>
  <c r="V174" i="14"/>
  <c r="V44" i="14"/>
  <c r="V18" i="14"/>
  <c r="Q176" i="24"/>
  <c r="W176" i="24" s="1"/>
  <c r="O67" i="24"/>
  <c r="T141" i="24"/>
  <c r="E75" i="24"/>
  <c r="O153" i="24"/>
  <c r="Q153" i="24" s="1"/>
  <c r="I23" i="24"/>
  <c r="I40" i="24"/>
  <c r="W45" i="24"/>
  <c r="T62" i="24"/>
  <c r="T140" i="24"/>
  <c r="T230" i="24"/>
  <c r="V230" i="24" s="1"/>
  <c r="V201" i="14"/>
  <c r="V45" i="14"/>
  <c r="V19" i="14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V141" i="24"/>
  <c r="I37" i="14"/>
  <c r="W37" i="14"/>
  <c r="W89" i="14"/>
  <c r="V195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I73" i="24" s="1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0" i="15"/>
  <c r="A20" i="1"/>
  <c r="A20" i="14"/>
  <c r="A62" i="14"/>
  <c r="A65" i="14"/>
  <c r="A70" i="14"/>
  <c r="A73" i="14"/>
  <c r="A75" i="14"/>
  <c r="A38" i="14"/>
  <c r="V96" i="14"/>
  <c r="V127" i="14"/>
  <c r="A61" i="14"/>
  <c r="A63" i="14"/>
  <c r="A66" i="14"/>
  <c r="A69" i="14"/>
  <c r="A71" i="14"/>
  <c r="A12" i="15"/>
  <c r="A38" i="15"/>
  <c r="V95" i="14"/>
  <c r="V101" i="14"/>
  <c r="A12" i="1"/>
  <c r="A38" i="1"/>
  <c r="V123" i="14"/>
  <c r="A12" i="14"/>
  <c r="V97" i="14"/>
  <c r="V122" i="14"/>
  <c r="V196" i="14"/>
  <c r="S12" i="20"/>
  <c r="V170" i="14"/>
  <c r="R12" i="20"/>
  <c r="V118" i="14"/>
  <c r="W114" i="14"/>
  <c r="W88" i="14"/>
  <c r="V92" i="14"/>
  <c r="W62" i="14"/>
  <c r="V40" i="14"/>
  <c r="W66" i="14"/>
  <c r="V14" i="14"/>
  <c r="I21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17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1" i="14"/>
  <c r="T217" i="14"/>
  <c r="T219" i="14"/>
  <c r="V219" i="14" s="1"/>
  <c r="V39" i="14"/>
  <c r="V173" i="14"/>
  <c r="V17" i="14"/>
  <c r="T141" i="14"/>
  <c r="T151" i="14"/>
  <c r="T153" i="14"/>
  <c r="W113" i="14"/>
  <c r="T140" i="14"/>
  <c r="U220" i="14"/>
  <c r="U234" i="14" s="1"/>
  <c r="W205" i="14"/>
  <c r="V203" i="14"/>
  <c r="V206" i="14" s="1"/>
  <c r="S220" i="14"/>
  <c r="R220" i="14"/>
  <c r="R234" i="14" s="1"/>
  <c r="V125" i="14"/>
  <c r="V128" i="14" s="1"/>
  <c r="V99" i="14"/>
  <c r="V102" i="14" s="1"/>
  <c r="T149" i="14"/>
  <c r="V47" i="14"/>
  <c r="V50" i="14" s="1"/>
  <c r="W50" i="14" s="1"/>
  <c r="V21" i="14"/>
  <c r="V24" i="14" s="1"/>
  <c r="V13" i="14"/>
  <c r="V16" i="14" s="1"/>
  <c r="I36" i="14"/>
  <c r="I23" i="14"/>
  <c r="W10" i="14"/>
  <c r="I18" i="14"/>
  <c r="I14" i="14"/>
  <c r="I11" i="14"/>
  <c r="I17" i="14"/>
  <c r="I19" i="14"/>
  <c r="W49" i="14"/>
  <c r="W11" i="14"/>
  <c r="W23" i="14"/>
  <c r="V91" i="14"/>
  <c r="V121" i="14"/>
  <c r="T139" i="14"/>
  <c r="V169" i="14"/>
  <c r="V177" i="14"/>
  <c r="V180" i="14" s="1"/>
  <c r="V194" i="14"/>
  <c r="V199" i="14"/>
  <c r="W35" i="14"/>
  <c r="I35" i="14"/>
  <c r="T61" i="14"/>
  <c r="T148" i="14"/>
  <c r="T218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2" i="24"/>
  <c r="Q125" i="24"/>
  <c r="O141" i="24"/>
  <c r="Q141" i="24" s="1"/>
  <c r="W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W23" i="24"/>
  <c r="Q24" i="24"/>
  <c r="O42" i="24"/>
  <c r="I45" i="24"/>
  <c r="T63" i="24"/>
  <c r="V63" i="24" s="1"/>
  <c r="Q66" i="24"/>
  <c r="T67" i="24"/>
  <c r="V67" i="24" s="1"/>
  <c r="W67" i="24" s="1"/>
  <c r="P77" i="24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T232" i="14" l="1"/>
  <c r="T154" i="14"/>
  <c r="T156" i="14" s="1"/>
  <c r="V20" i="14"/>
  <c r="S233" i="14"/>
  <c r="V25" i="14"/>
  <c r="S234" i="14"/>
  <c r="U78" i="14"/>
  <c r="W128" i="14"/>
  <c r="R78" i="14"/>
  <c r="V176" i="14"/>
  <c r="T228" i="14"/>
  <c r="W121" i="24"/>
  <c r="T224" i="14"/>
  <c r="T233" i="14" s="1"/>
  <c r="P78" i="24"/>
  <c r="U155" i="24"/>
  <c r="V202" i="14"/>
  <c r="M77" i="24"/>
  <c r="M78" i="24" s="1"/>
  <c r="V46" i="14"/>
  <c r="W46" i="14" s="1"/>
  <c r="V124" i="14"/>
  <c r="W124" i="14" s="1"/>
  <c r="T150" i="14"/>
  <c r="V98" i="14"/>
  <c r="W98" i="14" s="1"/>
  <c r="W24" i="14"/>
  <c r="V120" i="14"/>
  <c r="V172" i="14"/>
  <c r="V181" i="14" s="1"/>
  <c r="V198" i="14"/>
  <c r="V207" i="14" s="1"/>
  <c r="V94" i="14"/>
  <c r="V42" i="14"/>
  <c r="V51" i="14" s="1"/>
  <c r="W51" i="14" s="1"/>
  <c r="T142" i="14"/>
  <c r="A26" i="1"/>
  <c r="O72" i="24"/>
  <c r="W75" i="24"/>
  <c r="W148" i="24"/>
  <c r="I26" i="14"/>
  <c r="A26" i="14"/>
  <c r="A26" i="15"/>
  <c r="W153" i="24"/>
  <c r="W144" i="24"/>
  <c r="O150" i="24"/>
  <c r="I66" i="24"/>
  <c r="Q147" i="24"/>
  <c r="O146" i="24"/>
  <c r="V129" i="24"/>
  <c r="I62" i="24"/>
  <c r="W145" i="24"/>
  <c r="O76" i="24"/>
  <c r="H64" i="24"/>
  <c r="I16" i="14"/>
  <c r="T194" i="20"/>
  <c r="T208" i="20" s="1"/>
  <c r="V231" i="14"/>
  <c r="W200" i="14"/>
  <c r="W18" i="14"/>
  <c r="V218" i="14"/>
  <c r="W170" i="14"/>
  <c r="T64" i="14"/>
  <c r="O181" i="24"/>
  <c r="O182" i="24" s="1"/>
  <c r="P233" i="24"/>
  <c r="P234" i="24" s="1"/>
  <c r="W73" i="14"/>
  <c r="W65" i="14"/>
  <c r="W70" i="14"/>
  <c r="W69" i="14"/>
  <c r="W152" i="24"/>
  <c r="I42" i="24"/>
  <c r="E68" i="24"/>
  <c r="W63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H77" i="24" s="1"/>
  <c r="W44" i="14"/>
  <c r="W96" i="14"/>
  <c r="W201" i="14"/>
  <c r="W45" i="14"/>
  <c r="W19" i="14"/>
  <c r="V226" i="14"/>
  <c r="W196" i="14"/>
  <c r="W40" i="14"/>
  <c r="V217" i="14"/>
  <c r="W127" i="14"/>
  <c r="W101" i="14"/>
  <c r="V229" i="14"/>
  <c r="V232" i="14" s="1"/>
  <c r="W97" i="14"/>
  <c r="O68" i="24"/>
  <c r="O77" i="24" s="1"/>
  <c r="V227" i="14"/>
  <c r="W123" i="14"/>
  <c r="W122" i="14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25" i="14"/>
  <c r="V221" i="14"/>
  <c r="R156" i="24"/>
  <c r="W124" i="24"/>
  <c r="U233" i="24"/>
  <c r="U234" i="24" s="1"/>
  <c r="V130" i="24"/>
  <c r="I63" i="14"/>
  <c r="W92" i="14"/>
  <c r="W192" i="14"/>
  <c r="W14" i="14"/>
  <c r="V148" i="14"/>
  <c r="V141" i="14"/>
  <c r="V147" i="14"/>
  <c r="I20" i="14"/>
  <c r="V151" i="14"/>
  <c r="W169" i="14"/>
  <c r="V153" i="14"/>
  <c r="A64" i="14"/>
  <c r="V149" i="14"/>
  <c r="V144" i="14"/>
  <c r="W166" i="14"/>
  <c r="V140" i="14"/>
  <c r="W39" i="14"/>
  <c r="W36" i="14"/>
  <c r="W118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17" i="14"/>
  <c r="T25" i="24"/>
  <c r="T26" i="24" s="1"/>
  <c r="I46" i="24"/>
  <c r="R155" i="24"/>
  <c r="Q76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194" i="14"/>
  <c r="I62" i="14"/>
  <c r="I12" i="14"/>
  <c r="W12" i="14"/>
  <c r="W17" i="14"/>
  <c r="W219" i="14"/>
  <c r="W199" i="14"/>
  <c r="W177" i="14"/>
  <c r="W121" i="14"/>
  <c r="W99" i="14"/>
  <c r="W95" i="14"/>
  <c r="W47" i="14"/>
  <c r="W21" i="14"/>
  <c r="W9" i="14"/>
  <c r="W195" i="14"/>
  <c r="V139" i="14"/>
  <c r="V61" i="14"/>
  <c r="W87" i="14"/>
  <c r="T220" i="14"/>
  <c r="W91" i="14"/>
  <c r="W203" i="14"/>
  <c r="W176" i="14"/>
  <c r="W173" i="14"/>
  <c r="V143" i="14"/>
  <c r="I61" i="14"/>
  <c r="W168" i="14"/>
  <c r="W165" i="14"/>
  <c r="W125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T155" i="14" l="1"/>
  <c r="V154" i="14"/>
  <c r="V129" i="14"/>
  <c r="W129" i="14" s="1"/>
  <c r="V104" i="14"/>
  <c r="V208" i="14"/>
  <c r="T234" i="14"/>
  <c r="V103" i="14"/>
  <c r="W103" i="14" s="1"/>
  <c r="V130" i="14"/>
  <c r="W130" i="14" s="1"/>
  <c r="V182" i="14"/>
  <c r="W154" i="14"/>
  <c r="V52" i="14"/>
  <c r="T78" i="14"/>
  <c r="V26" i="14"/>
  <c r="W208" i="14"/>
  <c r="W102" i="14"/>
  <c r="W182" i="14"/>
  <c r="V228" i="14"/>
  <c r="O155" i="24"/>
  <c r="V150" i="14"/>
  <c r="W150" i="14" s="1"/>
  <c r="W120" i="14"/>
  <c r="V146" i="14"/>
  <c r="V155" i="14" s="1"/>
  <c r="W155" i="14" s="1"/>
  <c r="W42" i="14"/>
  <c r="V64" i="14"/>
  <c r="V142" i="14"/>
  <c r="V156" i="14" s="1"/>
  <c r="W156" i="14" s="1"/>
  <c r="W104" i="14"/>
  <c r="I64" i="24"/>
  <c r="H78" i="24"/>
  <c r="W20" i="14"/>
  <c r="W231" i="14"/>
  <c r="I68" i="24"/>
  <c r="W94" i="14"/>
  <c r="V194" i="20"/>
  <c r="V208" i="20" s="1"/>
  <c r="W218" i="14"/>
  <c r="V223" i="14"/>
  <c r="V224" i="14" s="1"/>
  <c r="V233" i="14" s="1"/>
  <c r="W16" i="14"/>
  <c r="W226" i="14"/>
  <c r="V220" i="14"/>
  <c r="W140" i="14"/>
  <c r="X130" i="24"/>
  <c r="X104" i="24"/>
  <c r="Y130" i="24"/>
  <c r="W229" i="14"/>
  <c r="W227" i="14"/>
  <c r="W217" i="14"/>
  <c r="I52" i="24"/>
  <c r="W141" i="14"/>
  <c r="Q181" i="24"/>
  <c r="W181" i="24" s="1"/>
  <c r="W225" i="14"/>
  <c r="X129" i="24"/>
  <c r="Y104" i="24"/>
  <c r="O78" i="24"/>
  <c r="O156" i="24"/>
  <c r="W148" i="14"/>
  <c r="W153" i="14"/>
  <c r="W221" i="14"/>
  <c r="W38" i="14"/>
  <c r="Y103" i="24"/>
  <c r="Z103" i="24" s="1"/>
  <c r="Y129" i="24"/>
  <c r="W116" i="14"/>
  <c r="W151" i="14"/>
  <c r="W147" i="14"/>
  <c r="W149" i="14"/>
  <c r="W144" i="14"/>
  <c r="T77" i="24"/>
  <c r="T78" i="24" s="1"/>
  <c r="T155" i="24"/>
  <c r="V51" i="24"/>
  <c r="V52" i="24" s="1"/>
  <c r="W143" i="24"/>
  <c r="V233" i="24"/>
  <c r="V234" i="24" s="1"/>
  <c r="I51" i="24"/>
  <c r="W143" i="14"/>
  <c r="W139" i="14"/>
  <c r="W90" i="14"/>
  <c r="W61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V234" i="14" l="1"/>
  <c r="W52" i="14"/>
  <c r="V78" i="14"/>
  <c r="W25" i="14"/>
  <c r="W146" i="14"/>
  <c r="Z130" i="24"/>
  <c r="W208" i="20"/>
  <c r="W182" i="20"/>
  <c r="W26" i="14"/>
  <c r="W223" i="14"/>
  <c r="W220" i="14"/>
  <c r="W64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4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W78" i="14" l="1"/>
  <c r="Z156" i="24"/>
  <c r="W77" i="24"/>
  <c r="W78" i="24"/>
  <c r="Z155" i="24"/>
  <c r="W233" i="24"/>
  <c r="Q234" i="24"/>
  <c r="W234" i="24" s="1"/>
  <c r="A70" i="1" l="1"/>
  <c r="S141" i="19"/>
  <c r="R218" i="19"/>
  <c r="R141" i="19"/>
  <c r="S219" i="19"/>
  <c r="S140" i="19"/>
  <c r="R219" i="19"/>
  <c r="R140" i="19"/>
  <c r="S218" i="19"/>
  <c r="S194" i="19"/>
  <c r="R194" i="19"/>
  <c r="U14" i="20"/>
  <c r="T219" i="19" l="1"/>
  <c r="T141" i="19"/>
  <c r="T218" i="19"/>
  <c r="S220" i="19"/>
  <c r="R220" i="19"/>
  <c r="T140" i="19"/>
  <c r="U12" i="19"/>
  <c r="S14" i="20"/>
  <c r="R14" i="20"/>
  <c r="G14" i="20"/>
  <c r="F14" i="20"/>
  <c r="U26" i="19" l="1"/>
  <c r="S14" i="19"/>
  <c r="R14" i="19"/>
  <c r="F14" i="19"/>
  <c r="F66" i="20"/>
  <c r="H14" i="20"/>
  <c r="G14" i="19"/>
  <c r="G66" i="20"/>
  <c r="A14" i="20"/>
  <c r="T220" i="19"/>
  <c r="S12" i="19"/>
  <c r="R12" i="19"/>
  <c r="T14" i="20"/>
  <c r="G66" i="19" l="1"/>
  <c r="T14" i="19"/>
  <c r="H66" i="20"/>
  <c r="F66" i="19"/>
  <c r="H14" i="19"/>
  <c r="A14" i="19"/>
  <c r="V14" i="20"/>
  <c r="V9" i="19"/>
  <c r="V12" i="19" s="1"/>
  <c r="T12" i="19"/>
  <c r="I66" i="20" l="1"/>
  <c r="V14" i="19"/>
  <c r="H66" i="19"/>
  <c r="I14" i="19"/>
  <c r="I66" i="19" l="1"/>
  <c r="W14" i="19"/>
  <c r="W14" i="20"/>
  <c r="I14" i="20"/>
  <c r="A36" i="19" l="1"/>
  <c r="A37" i="19"/>
  <c r="A35" i="19" l="1"/>
  <c r="A38" i="20"/>
  <c r="A12" i="19"/>
  <c r="A12" i="20"/>
  <c r="A38" i="19" l="1"/>
  <c r="U63" i="1"/>
  <c r="U62" i="1"/>
  <c r="U61" i="1"/>
  <c r="U63" i="15"/>
  <c r="U62" i="15"/>
  <c r="U61" i="15"/>
  <c r="U61" i="19" l="1"/>
  <c r="U62" i="19"/>
  <c r="U63" i="19"/>
  <c r="U64" i="1"/>
  <c r="U64" i="15"/>
  <c r="U64" i="19" l="1"/>
  <c r="S101" i="20" l="1"/>
  <c r="S99" i="20"/>
  <c r="S102" i="20" s="1"/>
  <c r="S97" i="20"/>
  <c r="S96" i="20"/>
  <c r="S95" i="20"/>
  <c r="S92" i="20"/>
  <c r="S91" i="20"/>
  <c r="U219" i="1"/>
  <c r="S219" i="1"/>
  <c r="R219" i="1"/>
  <c r="U218" i="1"/>
  <c r="S218" i="1"/>
  <c r="R218" i="1"/>
  <c r="U217" i="1"/>
  <c r="S217" i="1"/>
  <c r="R217" i="1"/>
  <c r="U231" i="1"/>
  <c r="S231" i="1"/>
  <c r="R231" i="1"/>
  <c r="U229" i="1"/>
  <c r="S229" i="1"/>
  <c r="R229" i="1"/>
  <c r="R232" i="1" s="1"/>
  <c r="U227" i="1"/>
  <c r="S227" i="1"/>
  <c r="R227" i="1"/>
  <c r="U226" i="1"/>
  <c r="S226" i="1"/>
  <c r="R226" i="1"/>
  <c r="U225" i="1"/>
  <c r="S225" i="1"/>
  <c r="R225" i="1"/>
  <c r="U221" i="1"/>
  <c r="U224" i="1" s="1"/>
  <c r="S221" i="1"/>
  <c r="S224" i="1" s="1"/>
  <c r="R221" i="1"/>
  <c r="W193" i="1"/>
  <c r="W192" i="1"/>
  <c r="W167" i="1"/>
  <c r="W166" i="1"/>
  <c r="W115" i="1"/>
  <c r="S63" i="1"/>
  <c r="R63" i="1"/>
  <c r="S62" i="1"/>
  <c r="R62" i="1"/>
  <c r="S61" i="1"/>
  <c r="R61" i="1"/>
  <c r="U75" i="1"/>
  <c r="U76" i="1" s="1"/>
  <c r="S75" i="1"/>
  <c r="S76" i="1" s="1"/>
  <c r="R75" i="1"/>
  <c r="R76" i="1" s="1"/>
  <c r="U73" i="1"/>
  <c r="S73" i="1"/>
  <c r="R73" i="1"/>
  <c r="U71" i="1"/>
  <c r="S71" i="1"/>
  <c r="R71" i="1"/>
  <c r="U70" i="1"/>
  <c r="S70" i="1"/>
  <c r="R70" i="1"/>
  <c r="U69" i="1"/>
  <c r="S69" i="1"/>
  <c r="R69" i="1"/>
  <c r="U66" i="1"/>
  <c r="S66" i="1"/>
  <c r="R66" i="1"/>
  <c r="U65" i="1"/>
  <c r="S65" i="1"/>
  <c r="V49" i="1"/>
  <c r="H9" i="1"/>
  <c r="V23" i="1"/>
  <c r="S232" i="1" l="1"/>
  <c r="U78" i="1"/>
  <c r="U232" i="1"/>
  <c r="U228" i="1"/>
  <c r="S228" i="1"/>
  <c r="R228" i="1"/>
  <c r="U72" i="1"/>
  <c r="S72" i="1"/>
  <c r="R72" i="1"/>
  <c r="S98" i="20"/>
  <c r="U68" i="1"/>
  <c r="U77" i="1" s="1"/>
  <c r="S68" i="1"/>
  <c r="T221" i="1"/>
  <c r="R224" i="1"/>
  <c r="R233" i="1" s="1"/>
  <c r="T226" i="1"/>
  <c r="T229" i="1"/>
  <c r="T227" i="1"/>
  <c r="T231" i="1"/>
  <c r="V231" i="1" s="1"/>
  <c r="S94" i="20"/>
  <c r="T225" i="1"/>
  <c r="S92" i="19"/>
  <c r="S99" i="19"/>
  <c r="I16" i="1"/>
  <c r="S101" i="19"/>
  <c r="S97" i="19"/>
  <c r="S96" i="19"/>
  <c r="S95" i="19"/>
  <c r="S91" i="19"/>
  <c r="V18" i="1"/>
  <c r="V44" i="1"/>
  <c r="A66" i="1"/>
  <c r="A69" i="1"/>
  <c r="A63" i="1"/>
  <c r="A75" i="1"/>
  <c r="V122" i="1"/>
  <c r="V127" i="1"/>
  <c r="V96" i="1"/>
  <c r="V101" i="1"/>
  <c r="A73" i="1"/>
  <c r="A62" i="1"/>
  <c r="A71" i="1"/>
  <c r="A61" i="1"/>
  <c r="S64" i="1"/>
  <c r="S78" i="1" s="1"/>
  <c r="V118" i="1"/>
  <c r="V92" i="1"/>
  <c r="V40" i="1"/>
  <c r="V14" i="1"/>
  <c r="U220" i="1"/>
  <c r="U234" i="1" s="1"/>
  <c r="R220" i="1"/>
  <c r="R234" i="1" s="1"/>
  <c r="S220" i="1"/>
  <c r="V121" i="1"/>
  <c r="R64" i="1"/>
  <c r="R78" i="1" s="1"/>
  <c r="V17" i="1"/>
  <c r="V47" i="1"/>
  <c r="V50" i="1" s="1"/>
  <c r="W50" i="1" s="1"/>
  <c r="V125" i="1"/>
  <c r="V128" i="1" s="1"/>
  <c r="V99" i="1"/>
  <c r="V102" i="1" s="1"/>
  <c r="V21" i="1"/>
  <c r="V24" i="1" s="1"/>
  <c r="V45" i="1"/>
  <c r="V19" i="1"/>
  <c r="V123" i="1"/>
  <c r="V97" i="1"/>
  <c r="V95" i="1"/>
  <c r="V117" i="1"/>
  <c r="V91" i="1"/>
  <c r="V39" i="1"/>
  <c r="V13" i="1"/>
  <c r="W114" i="1"/>
  <c r="W89" i="1"/>
  <c r="W10" i="1"/>
  <c r="W218" i="1"/>
  <c r="W219" i="1"/>
  <c r="T75" i="1"/>
  <c r="T63" i="1"/>
  <c r="T149" i="1"/>
  <c r="T139" i="1"/>
  <c r="T73" i="1"/>
  <c r="I14" i="1"/>
  <c r="T148" i="1"/>
  <c r="W118" i="1"/>
  <c r="W175" i="1"/>
  <c r="I21" i="1"/>
  <c r="W122" i="1"/>
  <c r="T153" i="1"/>
  <c r="W196" i="1"/>
  <c r="T219" i="1"/>
  <c r="V219" i="1" s="1"/>
  <c r="T71" i="1"/>
  <c r="T62" i="1"/>
  <c r="W174" i="1"/>
  <c r="T218" i="1"/>
  <c r="W123" i="1"/>
  <c r="H61" i="1"/>
  <c r="W200" i="1"/>
  <c r="W203" i="1"/>
  <c r="W205" i="1"/>
  <c r="W127" i="1"/>
  <c r="I10" i="1"/>
  <c r="T69" i="1"/>
  <c r="I17" i="1"/>
  <c r="I18" i="1"/>
  <c r="W177" i="1"/>
  <c r="R65" i="1"/>
  <c r="R68" i="1" s="1"/>
  <c r="R77" i="1" s="1"/>
  <c r="I19" i="1"/>
  <c r="I11" i="1"/>
  <c r="T70" i="1"/>
  <c r="T151" i="1"/>
  <c r="W49" i="1"/>
  <c r="T217" i="1"/>
  <c r="I9" i="1"/>
  <c r="W125" i="1"/>
  <c r="W170" i="1"/>
  <c r="W23" i="1"/>
  <c r="I23" i="1"/>
  <c r="T61" i="1"/>
  <c r="W201" i="1"/>
  <c r="T66" i="1"/>
  <c r="T140" i="1"/>
  <c r="T141" i="1"/>
  <c r="W179" i="1"/>
  <c r="S102" i="19" l="1"/>
  <c r="T232" i="1"/>
  <c r="S233" i="1"/>
  <c r="T154" i="1"/>
  <c r="S234" i="1"/>
  <c r="V130" i="1"/>
  <c r="S103" i="20"/>
  <c r="S104" i="20"/>
  <c r="T76" i="1"/>
  <c r="S77" i="1"/>
  <c r="U233" i="1"/>
  <c r="W130" i="1"/>
  <c r="T224" i="1"/>
  <c r="W102" i="1"/>
  <c r="T228" i="1"/>
  <c r="V124" i="1"/>
  <c r="V98" i="1"/>
  <c r="T150" i="1"/>
  <c r="V46" i="1"/>
  <c r="W46" i="1" s="1"/>
  <c r="T72" i="1"/>
  <c r="S98" i="19"/>
  <c r="V20" i="1"/>
  <c r="W24" i="1" s="1"/>
  <c r="V226" i="1"/>
  <c r="V120" i="1"/>
  <c r="S94" i="19"/>
  <c r="V94" i="1"/>
  <c r="V104" i="1" s="1"/>
  <c r="V16" i="1"/>
  <c r="V25" i="1" s="1"/>
  <c r="V42" i="1"/>
  <c r="W40" i="1"/>
  <c r="V229" i="1"/>
  <c r="V232" i="1" s="1"/>
  <c r="V227" i="1"/>
  <c r="V225" i="1"/>
  <c r="V218" i="1"/>
  <c r="T142" i="1"/>
  <c r="V221" i="1"/>
  <c r="V224" i="1" s="1"/>
  <c r="I26" i="1"/>
  <c r="W45" i="1"/>
  <c r="W44" i="1"/>
  <c r="W101" i="1"/>
  <c r="V75" i="1"/>
  <c r="V76" i="1" s="1"/>
  <c r="W18" i="1"/>
  <c r="W92" i="1"/>
  <c r="W14" i="1"/>
  <c r="V70" i="1"/>
  <c r="W96" i="1"/>
  <c r="W17" i="1"/>
  <c r="V63" i="1"/>
  <c r="W63" i="1" s="1"/>
  <c r="A64" i="1"/>
  <c r="A65" i="1"/>
  <c r="V148" i="1"/>
  <c r="V141" i="1"/>
  <c r="V153" i="1"/>
  <c r="V144" i="1"/>
  <c r="V66" i="1"/>
  <c r="V140" i="1"/>
  <c r="V62" i="1"/>
  <c r="V217" i="1"/>
  <c r="T220" i="1"/>
  <c r="T234" i="1" s="1"/>
  <c r="W95" i="1"/>
  <c r="V139" i="1"/>
  <c r="V69" i="1"/>
  <c r="V61" i="1"/>
  <c r="T64" i="1"/>
  <c r="W21" i="1"/>
  <c r="V151" i="1"/>
  <c r="V154" i="1" s="1"/>
  <c r="V73" i="1"/>
  <c r="W19" i="1"/>
  <c r="V71" i="1"/>
  <c r="W97" i="1"/>
  <c r="V149" i="1"/>
  <c r="V147" i="1"/>
  <c r="W13" i="1"/>
  <c r="V143" i="1"/>
  <c r="W91" i="1"/>
  <c r="W39" i="1"/>
  <c r="I12" i="1"/>
  <c r="I13" i="1"/>
  <c r="W88" i="1"/>
  <c r="W116" i="1"/>
  <c r="W191" i="1"/>
  <c r="W9" i="1"/>
  <c r="W168" i="1"/>
  <c r="W11" i="1"/>
  <c r="W194" i="1"/>
  <c r="W176" i="1"/>
  <c r="I62" i="1"/>
  <c r="W231" i="1"/>
  <c r="W87" i="1"/>
  <c r="W173" i="1"/>
  <c r="W227" i="1"/>
  <c r="I63" i="1"/>
  <c r="W121" i="1"/>
  <c r="W169" i="1"/>
  <c r="W99" i="1"/>
  <c r="I61" i="1"/>
  <c r="W195" i="1"/>
  <c r="W226" i="1"/>
  <c r="W47" i="1"/>
  <c r="W165" i="1"/>
  <c r="W113" i="1"/>
  <c r="W199" i="1"/>
  <c r="W117" i="1"/>
  <c r="T65" i="1"/>
  <c r="T68" i="1" s="1"/>
  <c r="T77" i="1" s="1"/>
  <c r="V51" i="1" l="1"/>
  <c r="W51" i="1" s="1"/>
  <c r="V52" i="1"/>
  <c r="W52" i="1" s="1"/>
  <c r="V103" i="1"/>
  <c r="T78" i="1"/>
  <c r="T156" i="1"/>
  <c r="S103" i="19"/>
  <c r="T233" i="1"/>
  <c r="V129" i="1"/>
  <c r="T155" i="1"/>
  <c r="S104" i="19"/>
  <c r="W154" i="1"/>
  <c r="W76" i="1"/>
  <c r="V26" i="1"/>
  <c r="W103" i="1"/>
  <c r="V228" i="1"/>
  <c r="V233" i="1" s="1"/>
  <c r="V150" i="1"/>
  <c r="W150" i="1" s="1"/>
  <c r="V72" i="1"/>
  <c r="W72" i="1" s="1"/>
  <c r="V146" i="1"/>
  <c r="W42" i="1"/>
  <c r="W94" i="1"/>
  <c r="V64" i="1"/>
  <c r="V78" i="1" s="1"/>
  <c r="V142" i="1"/>
  <c r="V220" i="1"/>
  <c r="W104" i="1"/>
  <c r="W75" i="1"/>
  <c r="W98" i="1"/>
  <c r="W16" i="1"/>
  <c r="W62" i="1"/>
  <c r="W70" i="1"/>
  <c r="W66" i="1"/>
  <c r="W141" i="1"/>
  <c r="W149" i="1"/>
  <c r="W144" i="1"/>
  <c r="W148" i="1"/>
  <c r="W153" i="1"/>
  <c r="W69" i="1"/>
  <c r="W225" i="1"/>
  <c r="I20" i="1"/>
  <c r="V65" i="1"/>
  <c r="V68" i="1" s="1"/>
  <c r="V77" i="1" s="1"/>
  <c r="W77" i="1" s="1"/>
  <c r="W90" i="1"/>
  <c r="W12" i="1"/>
  <c r="W140" i="1"/>
  <c r="W217" i="1"/>
  <c r="W38" i="1"/>
  <c r="W220" i="1"/>
  <c r="W139" i="1"/>
  <c r="W71" i="1"/>
  <c r="W73" i="1"/>
  <c r="W229" i="1"/>
  <c r="W221" i="1"/>
  <c r="W61" i="1"/>
  <c r="W143" i="1"/>
  <c r="W151" i="1"/>
  <c r="W147" i="1"/>
  <c r="V155" i="1" l="1"/>
  <c r="W155" i="1" s="1"/>
  <c r="V156" i="1"/>
  <c r="V234" i="1"/>
  <c r="W156" i="1"/>
  <c r="W78" i="1"/>
  <c r="W146" i="1"/>
  <c r="W25" i="1"/>
  <c r="W68" i="1"/>
  <c r="W26" i="1"/>
  <c r="W64" i="1"/>
  <c r="W142" i="1"/>
  <c r="W65" i="1"/>
  <c r="W20" i="1" l="1"/>
  <c r="U230" i="19" l="1"/>
  <c r="S230" i="19"/>
  <c r="U179" i="19"/>
  <c r="U177" i="19"/>
  <c r="U175" i="19"/>
  <c r="U174" i="19"/>
  <c r="U173" i="19"/>
  <c r="U170" i="19"/>
  <c r="S179" i="19"/>
  <c r="R179" i="19"/>
  <c r="S177" i="19"/>
  <c r="R177" i="19"/>
  <c r="S175" i="19"/>
  <c r="R175" i="19"/>
  <c r="S174" i="19"/>
  <c r="R174" i="19"/>
  <c r="S173" i="19"/>
  <c r="R173" i="19"/>
  <c r="S170" i="19"/>
  <c r="R170" i="19"/>
  <c r="U127" i="20"/>
  <c r="U125" i="20"/>
  <c r="U128" i="20" s="1"/>
  <c r="U123" i="20"/>
  <c r="U122" i="20"/>
  <c r="U121" i="20"/>
  <c r="U118" i="20"/>
  <c r="U117" i="20"/>
  <c r="S127" i="20"/>
  <c r="R127" i="20"/>
  <c r="S125" i="20"/>
  <c r="S128" i="20" s="1"/>
  <c r="R125" i="20"/>
  <c r="S123" i="20"/>
  <c r="R123" i="20"/>
  <c r="S122" i="20"/>
  <c r="R122" i="20"/>
  <c r="S121" i="20"/>
  <c r="R121" i="20"/>
  <c r="S118" i="20"/>
  <c r="R118" i="20"/>
  <c r="S117" i="20"/>
  <c r="R117" i="20"/>
  <c r="U101" i="20"/>
  <c r="U99" i="20"/>
  <c r="U97" i="20"/>
  <c r="U96" i="20"/>
  <c r="U95" i="20"/>
  <c r="U92" i="20"/>
  <c r="U91" i="20"/>
  <c r="R101" i="20"/>
  <c r="R99" i="20"/>
  <c r="R102" i="20" s="1"/>
  <c r="R97" i="20"/>
  <c r="R96" i="20"/>
  <c r="R95" i="20"/>
  <c r="R92" i="20"/>
  <c r="T92" i="20" s="1"/>
  <c r="R91" i="20"/>
  <c r="U23" i="20"/>
  <c r="U21" i="20"/>
  <c r="U19" i="20"/>
  <c r="U18" i="20"/>
  <c r="U17" i="20"/>
  <c r="U13" i="20"/>
  <c r="S23" i="20"/>
  <c r="R23" i="20"/>
  <c r="S21" i="20"/>
  <c r="S24" i="20" s="1"/>
  <c r="R21" i="20"/>
  <c r="S19" i="20"/>
  <c r="R19" i="20"/>
  <c r="S18" i="20"/>
  <c r="R18" i="20"/>
  <c r="S17" i="20"/>
  <c r="R17" i="20"/>
  <c r="S13" i="20"/>
  <c r="R13" i="20"/>
  <c r="G23" i="20"/>
  <c r="G75" i="20" s="1"/>
  <c r="F23" i="20"/>
  <c r="G21" i="20"/>
  <c r="G24" i="20" s="1"/>
  <c r="F21" i="20"/>
  <c r="G19" i="20"/>
  <c r="G71" i="20" s="1"/>
  <c r="F19" i="20"/>
  <c r="G18" i="20"/>
  <c r="F18" i="20"/>
  <c r="G13" i="20"/>
  <c r="F13" i="20"/>
  <c r="U180" i="19" l="1"/>
  <c r="S180" i="19"/>
  <c r="R180" i="19"/>
  <c r="U129" i="20"/>
  <c r="U102" i="20"/>
  <c r="R128" i="20"/>
  <c r="U231" i="19"/>
  <c r="U24" i="20"/>
  <c r="F24" i="20"/>
  <c r="R24" i="20"/>
  <c r="T177" i="19"/>
  <c r="S20" i="20"/>
  <c r="U176" i="19"/>
  <c r="S176" i="19"/>
  <c r="R176" i="19"/>
  <c r="U124" i="20"/>
  <c r="R124" i="20"/>
  <c r="S124" i="20"/>
  <c r="U98" i="20"/>
  <c r="R98" i="20"/>
  <c r="G20" i="20"/>
  <c r="T179" i="19"/>
  <c r="F20" i="20"/>
  <c r="U20" i="20"/>
  <c r="R20" i="20"/>
  <c r="T174" i="19"/>
  <c r="S120" i="20"/>
  <c r="S129" i="20" s="1"/>
  <c r="T170" i="19"/>
  <c r="T175" i="19"/>
  <c r="T91" i="20"/>
  <c r="R94" i="20"/>
  <c r="R104" i="20" s="1"/>
  <c r="R120" i="20"/>
  <c r="R129" i="20" s="1"/>
  <c r="T173" i="19"/>
  <c r="U120" i="20"/>
  <c r="U94" i="20"/>
  <c r="S16" i="20"/>
  <c r="S25" i="20" s="1"/>
  <c r="G16" i="20"/>
  <c r="R16" i="20"/>
  <c r="U16" i="20"/>
  <c r="U25" i="20" s="1"/>
  <c r="F16" i="20"/>
  <c r="U222" i="19"/>
  <c r="S222" i="19"/>
  <c r="U92" i="19"/>
  <c r="R92" i="19"/>
  <c r="T92" i="19" s="1"/>
  <c r="G70" i="20"/>
  <c r="G72" i="20" s="1"/>
  <c r="G73" i="20"/>
  <c r="G76" i="20" s="1"/>
  <c r="F71" i="20"/>
  <c r="H19" i="20"/>
  <c r="H71" i="20" s="1"/>
  <c r="F75" i="20"/>
  <c r="H23" i="20"/>
  <c r="H75" i="20" s="1"/>
  <c r="I75" i="20" s="1"/>
  <c r="U99" i="19"/>
  <c r="R99" i="19"/>
  <c r="F70" i="20"/>
  <c r="H18" i="20"/>
  <c r="H21" i="20"/>
  <c r="F73" i="20"/>
  <c r="G65" i="20"/>
  <c r="G68" i="20" s="1"/>
  <c r="H13" i="20"/>
  <c r="F65" i="20"/>
  <c r="F68" i="20" s="1"/>
  <c r="S231" i="19"/>
  <c r="R19" i="19"/>
  <c r="S19" i="19"/>
  <c r="F19" i="19"/>
  <c r="G19" i="19"/>
  <c r="G71" i="19" s="1"/>
  <c r="U226" i="19"/>
  <c r="R226" i="19"/>
  <c r="U225" i="19"/>
  <c r="S225" i="19"/>
  <c r="U118" i="19"/>
  <c r="S118" i="19"/>
  <c r="R118" i="19"/>
  <c r="U227" i="19"/>
  <c r="S226" i="19"/>
  <c r="R222" i="19"/>
  <c r="R225" i="19"/>
  <c r="R227" i="19"/>
  <c r="R231" i="19"/>
  <c r="U229" i="19"/>
  <c r="R229" i="19"/>
  <c r="R230" i="19"/>
  <c r="T230" i="19" s="1"/>
  <c r="S227" i="19"/>
  <c r="U195" i="19"/>
  <c r="U169" i="19"/>
  <c r="U172" i="19" s="1"/>
  <c r="U181" i="19" s="1"/>
  <c r="R195" i="19"/>
  <c r="S195" i="19"/>
  <c r="S198" i="19" s="1"/>
  <c r="R169" i="19"/>
  <c r="S169" i="19"/>
  <c r="S172" i="19" s="1"/>
  <c r="S182" i="19" s="1"/>
  <c r="U127" i="19"/>
  <c r="S127" i="19"/>
  <c r="R127" i="19"/>
  <c r="U101" i="19"/>
  <c r="R23" i="19"/>
  <c r="S23" i="19"/>
  <c r="F23" i="19"/>
  <c r="G23" i="19"/>
  <c r="G75" i="19" s="1"/>
  <c r="U125" i="19"/>
  <c r="S125" i="19"/>
  <c r="S128" i="19" s="1"/>
  <c r="R125" i="19"/>
  <c r="R128" i="19" s="1"/>
  <c r="S21" i="19"/>
  <c r="R21" i="19"/>
  <c r="G21" i="19"/>
  <c r="F21" i="19"/>
  <c r="S229" i="19"/>
  <c r="U123" i="19"/>
  <c r="R123" i="19"/>
  <c r="S123" i="19"/>
  <c r="U97" i="19"/>
  <c r="R97" i="19"/>
  <c r="U122" i="19"/>
  <c r="S122" i="19"/>
  <c r="R122" i="19"/>
  <c r="U96" i="19"/>
  <c r="R96" i="19"/>
  <c r="S18" i="19"/>
  <c r="R18" i="19"/>
  <c r="G18" i="19"/>
  <c r="G70" i="19" s="1"/>
  <c r="F18" i="19"/>
  <c r="U121" i="19"/>
  <c r="S121" i="19"/>
  <c r="R121" i="19"/>
  <c r="U95" i="19"/>
  <c r="S17" i="19"/>
  <c r="R17" i="19"/>
  <c r="F17" i="19"/>
  <c r="G17" i="19"/>
  <c r="S117" i="19"/>
  <c r="R91" i="19"/>
  <c r="U117" i="19"/>
  <c r="U91" i="19"/>
  <c r="R117" i="19"/>
  <c r="R13" i="19"/>
  <c r="R101" i="19"/>
  <c r="S13" i="19"/>
  <c r="R95" i="19"/>
  <c r="F13" i="19"/>
  <c r="G13" i="19"/>
  <c r="W40" i="19"/>
  <c r="W199" i="19"/>
  <c r="A17" i="20"/>
  <c r="A19" i="20"/>
  <c r="A40" i="20"/>
  <c r="A45" i="20"/>
  <c r="A18" i="20"/>
  <c r="A23" i="20"/>
  <c r="A39" i="20"/>
  <c r="A47" i="20"/>
  <c r="A49" i="20"/>
  <c r="A21" i="20"/>
  <c r="A13" i="20"/>
  <c r="A44" i="20"/>
  <c r="V87" i="19"/>
  <c r="V90" i="19" s="1"/>
  <c r="U66" i="20"/>
  <c r="R66" i="20"/>
  <c r="S66" i="20"/>
  <c r="U63" i="20"/>
  <c r="U61" i="20"/>
  <c r="U62" i="20"/>
  <c r="U231" i="20"/>
  <c r="U232" i="20" s="1"/>
  <c r="S231" i="20"/>
  <c r="S232" i="20" s="1"/>
  <c r="R231" i="20"/>
  <c r="R232" i="20" s="1"/>
  <c r="U229" i="20"/>
  <c r="S229" i="20"/>
  <c r="R229" i="20"/>
  <c r="U227" i="20"/>
  <c r="S227" i="20"/>
  <c r="R227" i="20"/>
  <c r="U226" i="20"/>
  <c r="S226" i="20"/>
  <c r="R226" i="20"/>
  <c r="U225" i="20"/>
  <c r="S225" i="20"/>
  <c r="R225" i="20"/>
  <c r="U222" i="20"/>
  <c r="S222" i="20"/>
  <c r="R222" i="20"/>
  <c r="U221" i="20"/>
  <c r="S221" i="20"/>
  <c r="R221" i="20"/>
  <c r="U219" i="20"/>
  <c r="S219" i="20"/>
  <c r="R219" i="20"/>
  <c r="U218" i="20"/>
  <c r="S218" i="20"/>
  <c r="R218" i="20"/>
  <c r="U217" i="20"/>
  <c r="S217" i="20"/>
  <c r="R217" i="20"/>
  <c r="U153" i="20"/>
  <c r="S153" i="20"/>
  <c r="R153" i="20"/>
  <c r="U151" i="20"/>
  <c r="S151" i="20"/>
  <c r="R151" i="20"/>
  <c r="U149" i="20"/>
  <c r="S149" i="20"/>
  <c r="R149" i="20"/>
  <c r="U148" i="20"/>
  <c r="S148" i="20"/>
  <c r="R148" i="20"/>
  <c r="U147" i="20"/>
  <c r="S147" i="20"/>
  <c r="R147" i="20"/>
  <c r="U144" i="20"/>
  <c r="S144" i="20"/>
  <c r="R144" i="20"/>
  <c r="U143" i="20"/>
  <c r="S143" i="20"/>
  <c r="R143" i="20"/>
  <c r="U141" i="20"/>
  <c r="S141" i="20"/>
  <c r="R141" i="20"/>
  <c r="U140" i="20"/>
  <c r="S140" i="20"/>
  <c r="R140" i="20"/>
  <c r="U139" i="20"/>
  <c r="S139" i="20"/>
  <c r="R139" i="20"/>
  <c r="T127" i="20"/>
  <c r="T125" i="20"/>
  <c r="T123" i="20"/>
  <c r="T122" i="20"/>
  <c r="T121" i="20"/>
  <c r="T118" i="20"/>
  <c r="T117" i="20"/>
  <c r="T101" i="20"/>
  <c r="T99" i="20"/>
  <c r="T102" i="20" s="1"/>
  <c r="T97" i="20"/>
  <c r="T96" i="20"/>
  <c r="T95" i="20"/>
  <c r="U75" i="20"/>
  <c r="S75" i="20"/>
  <c r="R75" i="20"/>
  <c r="U73" i="20"/>
  <c r="S73" i="20"/>
  <c r="R73" i="20"/>
  <c r="U71" i="20"/>
  <c r="S71" i="20"/>
  <c r="R71" i="20"/>
  <c r="U70" i="20"/>
  <c r="S70" i="20"/>
  <c r="R70" i="20"/>
  <c r="U69" i="20"/>
  <c r="S69" i="20"/>
  <c r="R69" i="20"/>
  <c r="U65" i="20"/>
  <c r="S65" i="20"/>
  <c r="R65" i="20"/>
  <c r="S63" i="20"/>
  <c r="R63" i="20"/>
  <c r="S62" i="20"/>
  <c r="R62" i="20"/>
  <c r="S61" i="20"/>
  <c r="R61" i="20"/>
  <c r="G61" i="20"/>
  <c r="F61" i="20"/>
  <c r="T23" i="20"/>
  <c r="T21" i="20"/>
  <c r="T19" i="20"/>
  <c r="T18" i="20"/>
  <c r="T17" i="20"/>
  <c r="T13" i="20"/>
  <c r="T16" i="20" s="1"/>
  <c r="U231" i="15"/>
  <c r="U232" i="15" s="1"/>
  <c r="S231" i="15"/>
  <c r="R231" i="15"/>
  <c r="U229" i="15"/>
  <c r="S229" i="15"/>
  <c r="R229" i="15"/>
  <c r="U227" i="15"/>
  <c r="S227" i="15"/>
  <c r="R227" i="15"/>
  <c r="U226" i="15"/>
  <c r="S226" i="15"/>
  <c r="R226" i="15"/>
  <c r="U225" i="15"/>
  <c r="S225" i="15"/>
  <c r="R225" i="15"/>
  <c r="U221" i="15"/>
  <c r="U224" i="15" s="1"/>
  <c r="S221" i="15"/>
  <c r="S224" i="15" s="1"/>
  <c r="R221" i="15"/>
  <c r="U219" i="15"/>
  <c r="S219" i="15"/>
  <c r="R219" i="15"/>
  <c r="U218" i="15"/>
  <c r="S218" i="15"/>
  <c r="R218" i="15"/>
  <c r="U217" i="15"/>
  <c r="S217" i="15"/>
  <c r="R217" i="15"/>
  <c r="W179" i="15"/>
  <c r="W177" i="15"/>
  <c r="W175" i="15"/>
  <c r="W174" i="15"/>
  <c r="W169" i="15"/>
  <c r="W167" i="15"/>
  <c r="W166" i="15"/>
  <c r="R102" i="19" l="1"/>
  <c r="T128" i="20"/>
  <c r="G77" i="20"/>
  <c r="U102" i="19"/>
  <c r="U130" i="20"/>
  <c r="R25" i="20"/>
  <c r="R154" i="20"/>
  <c r="S207" i="19"/>
  <c r="S208" i="19"/>
  <c r="R103" i="20"/>
  <c r="U232" i="19"/>
  <c r="U182" i="19"/>
  <c r="R232" i="15"/>
  <c r="S154" i="20"/>
  <c r="S156" i="20" s="1"/>
  <c r="U128" i="19"/>
  <c r="S232" i="19"/>
  <c r="R130" i="20"/>
  <c r="S130" i="20"/>
  <c r="S232" i="15"/>
  <c r="U154" i="20"/>
  <c r="R232" i="19"/>
  <c r="U103" i="20"/>
  <c r="T180" i="19"/>
  <c r="U104" i="20"/>
  <c r="S181" i="19"/>
  <c r="U76" i="20"/>
  <c r="S24" i="19"/>
  <c r="V179" i="19"/>
  <c r="R233" i="20"/>
  <c r="S76" i="20"/>
  <c r="R76" i="20"/>
  <c r="F76" i="20"/>
  <c r="A76" i="20" s="1"/>
  <c r="G78" i="20"/>
  <c r="G24" i="19"/>
  <c r="G25" i="20"/>
  <c r="T24" i="20"/>
  <c r="R24" i="19"/>
  <c r="U26" i="20"/>
  <c r="H24" i="20"/>
  <c r="G26" i="20"/>
  <c r="F24" i="19"/>
  <c r="F26" i="20"/>
  <c r="R26" i="20"/>
  <c r="F25" i="20"/>
  <c r="S26" i="20"/>
  <c r="T94" i="20"/>
  <c r="T103" i="20" s="1"/>
  <c r="A24" i="20"/>
  <c r="U120" i="19"/>
  <c r="R120" i="19"/>
  <c r="U228" i="15"/>
  <c r="U233" i="15" s="1"/>
  <c r="S228" i="15"/>
  <c r="S233" i="15" s="1"/>
  <c r="R228" i="15"/>
  <c r="R233" i="15" s="1"/>
  <c r="U228" i="20"/>
  <c r="U228" i="19"/>
  <c r="S228" i="20"/>
  <c r="S228" i="19"/>
  <c r="R228" i="19"/>
  <c r="T176" i="19"/>
  <c r="R228" i="20"/>
  <c r="U124" i="19"/>
  <c r="R124" i="19"/>
  <c r="T124" i="20"/>
  <c r="S124" i="19"/>
  <c r="U150" i="20"/>
  <c r="U98" i="19"/>
  <c r="R98" i="19"/>
  <c r="S150" i="20"/>
  <c r="T98" i="20"/>
  <c r="R150" i="20"/>
  <c r="U72" i="20"/>
  <c r="R72" i="20"/>
  <c r="S72" i="20"/>
  <c r="I71" i="20"/>
  <c r="F72" i="20"/>
  <c r="A72" i="20" s="1"/>
  <c r="T20" i="20"/>
  <c r="T25" i="20" s="1"/>
  <c r="R20" i="19"/>
  <c r="S20" i="19"/>
  <c r="H20" i="20"/>
  <c r="U68" i="20"/>
  <c r="G20" i="19"/>
  <c r="T229" i="15"/>
  <c r="F20" i="19"/>
  <c r="T226" i="15"/>
  <c r="T144" i="20"/>
  <c r="T222" i="20"/>
  <c r="T226" i="20"/>
  <c r="T229" i="20"/>
  <c r="T231" i="19"/>
  <c r="T227" i="20"/>
  <c r="T231" i="20"/>
  <c r="T227" i="15"/>
  <c r="T231" i="15"/>
  <c r="T232" i="15" s="1"/>
  <c r="S68" i="20"/>
  <c r="S77" i="20" s="1"/>
  <c r="T222" i="19"/>
  <c r="S120" i="19"/>
  <c r="S129" i="19" s="1"/>
  <c r="R198" i="19"/>
  <c r="T195" i="19"/>
  <c r="T91" i="19"/>
  <c r="R94" i="19"/>
  <c r="R103" i="19" s="1"/>
  <c r="T229" i="19"/>
  <c r="T226" i="19"/>
  <c r="R146" i="20"/>
  <c r="T143" i="20"/>
  <c r="S146" i="20"/>
  <c r="S224" i="20"/>
  <c r="S233" i="20" s="1"/>
  <c r="T227" i="19"/>
  <c r="R224" i="15"/>
  <c r="T224" i="15" s="1"/>
  <c r="T221" i="15"/>
  <c r="T221" i="20"/>
  <c r="R224" i="20"/>
  <c r="T120" i="20"/>
  <c r="U224" i="20"/>
  <c r="U233" i="20" s="1"/>
  <c r="R172" i="19"/>
  <c r="T169" i="19"/>
  <c r="T225" i="15"/>
  <c r="T147" i="20"/>
  <c r="T225" i="20"/>
  <c r="T225" i="19"/>
  <c r="U198" i="19"/>
  <c r="U207" i="19" s="1"/>
  <c r="U146" i="20"/>
  <c r="R68" i="20"/>
  <c r="R77" i="20" s="1"/>
  <c r="A68" i="20"/>
  <c r="U94" i="19"/>
  <c r="U103" i="19" s="1"/>
  <c r="R16" i="19"/>
  <c r="R25" i="19" s="1"/>
  <c r="S16" i="19"/>
  <c r="S25" i="19" s="1"/>
  <c r="H16" i="20"/>
  <c r="F16" i="19"/>
  <c r="G16" i="19"/>
  <c r="H73" i="20"/>
  <c r="H76" i="20" s="1"/>
  <c r="I76" i="20" s="1"/>
  <c r="H21" i="19"/>
  <c r="F73" i="19"/>
  <c r="F75" i="19"/>
  <c r="H23" i="19"/>
  <c r="H75" i="19" s="1"/>
  <c r="S142" i="20"/>
  <c r="G69" i="19"/>
  <c r="G72" i="19" s="1"/>
  <c r="F70" i="19"/>
  <c r="H18" i="19"/>
  <c r="H70" i="19" s="1"/>
  <c r="I70" i="19" s="1"/>
  <c r="G73" i="19"/>
  <c r="G76" i="19" s="1"/>
  <c r="F71" i="19"/>
  <c r="H19" i="19"/>
  <c r="H71" i="19" s="1"/>
  <c r="H70" i="20"/>
  <c r="H72" i="20" s="1"/>
  <c r="I72" i="20" s="1"/>
  <c r="R142" i="20"/>
  <c r="U142" i="20"/>
  <c r="H17" i="19"/>
  <c r="F69" i="19"/>
  <c r="T99" i="19"/>
  <c r="H65" i="20"/>
  <c r="H68" i="20" s="1"/>
  <c r="H77" i="20" s="1"/>
  <c r="I77" i="20" s="1"/>
  <c r="G65" i="19"/>
  <c r="G68" i="19" s="1"/>
  <c r="G77" i="19" s="1"/>
  <c r="F65" i="19"/>
  <c r="F68" i="19" s="1"/>
  <c r="H13" i="19"/>
  <c r="S153" i="19"/>
  <c r="V177" i="19"/>
  <c r="T19" i="19"/>
  <c r="V19" i="19" s="1"/>
  <c r="V175" i="19"/>
  <c r="T97" i="19"/>
  <c r="T118" i="19"/>
  <c r="V174" i="19"/>
  <c r="T96" i="19"/>
  <c r="V173" i="19"/>
  <c r="V170" i="19"/>
  <c r="A16" i="20"/>
  <c r="W204" i="19"/>
  <c r="T127" i="19"/>
  <c r="T23" i="19"/>
  <c r="T101" i="19"/>
  <c r="T21" i="19"/>
  <c r="T125" i="19"/>
  <c r="T128" i="19" s="1"/>
  <c r="T123" i="19"/>
  <c r="T18" i="19"/>
  <c r="T122" i="19"/>
  <c r="T17" i="19"/>
  <c r="T121" i="19"/>
  <c r="T95" i="19"/>
  <c r="T117" i="19"/>
  <c r="T13" i="19"/>
  <c r="V200" i="15"/>
  <c r="S143" i="19"/>
  <c r="A39" i="19"/>
  <c r="V174" i="15"/>
  <c r="S149" i="19"/>
  <c r="U148" i="19"/>
  <c r="S148" i="19"/>
  <c r="A44" i="19"/>
  <c r="U219" i="19"/>
  <c r="U141" i="19"/>
  <c r="V115" i="20"/>
  <c r="V11" i="20"/>
  <c r="U218" i="19"/>
  <c r="A45" i="19"/>
  <c r="A21" i="19"/>
  <c r="A63" i="20"/>
  <c r="A40" i="19"/>
  <c r="A18" i="19"/>
  <c r="A19" i="19"/>
  <c r="A47" i="19"/>
  <c r="A23" i="19"/>
  <c r="A20" i="20"/>
  <c r="A65" i="20"/>
  <c r="A69" i="20"/>
  <c r="A71" i="20"/>
  <c r="U144" i="19"/>
  <c r="U194" i="19"/>
  <c r="U208" i="19" s="1"/>
  <c r="A63" i="19"/>
  <c r="A61" i="20"/>
  <c r="A17" i="19"/>
  <c r="R148" i="19"/>
  <c r="A13" i="19"/>
  <c r="A66" i="20"/>
  <c r="V89" i="20"/>
  <c r="A49" i="19"/>
  <c r="A62" i="20"/>
  <c r="A70" i="20"/>
  <c r="A73" i="20"/>
  <c r="A75" i="20"/>
  <c r="V118" i="20"/>
  <c r="V192" i="20"/>
  <c r="V170" i="15"/>
  <c r="V166" i="20"/>
  <c r="U149" i="19"/>
  <c r="U153" i="19"/>
  <c r="S144" i="19"/>
  <c r="V114" i="20"/>
  <c r="R144" i="19"/>
  <c r="V88" i="20"/>
  <c r="R149" i="19"/>
  <c r="V10" i="20"/>
  <c r="U151" i="19"/>
  <c r="R147" i="19"/>
  <c r="U147" i="19"/>
  <c r="U140" i="19"/>
  <c r="R151" i="19"/>
  <c r="S151" i="19"/>
  <c r="S147" i="19"/>
  <c r="R153" i="19"/>
  <c r="S221" i="19"/>
  <c r="S224" i="19" s="1"/>
  <c r="R221" i="19"/>
  <c r="U221" i="19"/>
  <c r="U224" i="19" s="1"/>
  <c r="R143" i="19"/>
  <c r="U143" i="19"/>
  <c r="R220" i="15"/>
  <c r="R234" i="15" s="1"/>
  <c r="S220" i="15"/>
  <c r="S234" i="15" s="1"/>
  <c r="S64" i="20"/>
  <c r="R64" i="20"/>
  <c r="R220" i="20"/>
  <c r="R234" i="20" s="1"/>
  <c r="V191" i="20"/>
  <c r="S220" i="20"/>
  <c r="S234" i="20" s="1"/>
  <c r="V165" i="20"/>
  <c r="U64" i="20"/>
  <c r="V199" i="15"/>
  <c r="U220" i="15"/>
  <c r="U234" i="15" s="1"/>
  <c r="V194" i="15"/>
  <c r="V173" i="15"/>
  <c r="U220" i="20"/>
  <c r="U234" i="20" s="1"/>
  <c r="V9" i="20"/>
  <c r="T12" i="20"/>
  <c r="V87" i="20"/>
  <c r="V113" i="20"/>
  <c r="V191" i="19"/>
  <c r="T194" i="19"/>
  <c r="V113" i="19"/>
  <c r="V116" i="19" s="1"/>
  <c r="V165" i="19"/>
  <c r="V168" i="19" s="1"/>
  <c r="V179" i="15"/>
  <c r="V205" i="15"/>
  <c r="V127" i="20"/>
  <c r="V101" i="20"/>
  <c r="V23" i="20"/>
  <c r="V203" i="15"/>
  <c r="V206" i="15" s="1"/>
  <c r="V177" i="15"/>
  <c r="V125" i="20"/>
  <c r="V128" i="20" s="1"/>
  <c r="V99" i="20"/>
  <c r="V201" i="15"/>
  <c r="V175" i="15"/>
  <c r="V123" i="20"/>
  <c r="V97" i="20"/>
  <c r="V19" i="20"/>
  <c r="V122" i="20"/>
  <c r="V96" i="20"/>
  <c r="V18" i="20"/>
  <c r="V92" i="20"/>
  <c r="V121" i="20"/>
  <c r="V95" i="20"/>
  <c r="V17" i="20"/>
  <c r="V169" i="15"/>
  <c r="V172" i="15" s="1"/>
  <c r="V117" i="20"/>
  <c r="V91" i="20"/>
  <c r="V13" i="20"/>
  <c r="V195" i="15"/>
  <c r="V21" i="20"/>
  <c r="V196" i="15"/>
  <c r="T66" i="20"/>
  <c r="W193" i="15"/>
  <c r="H35" i="19"/>
  <c r="S217" i="19"/>
  <c r="R139" i="19"/>
  <c r="S139" i="19"/>
  <c r="U139" i="19"/>
  <c r="U217" i="19"/>
  <c r="R217" i="19"/>
  <c r="G61" i="19"/>
  <c r="F61" i="19"/>
  <c r="T62" i="20"/>
  <c r="T219" i="15"/>
  <c r="V219" i="15" s="1"/>
  <c r="I23" i="20"/>
  <c r="H61" i="20"/>
  <c r="I17" i="20"/>
  <c r="T140" i="20"/>
  <c r="T148" i="20"/>
  <c r="T153" i="20"/>
  <c r="I37" i="20"/>
  <c r="T69" i="20"/>
  <c r="T71" i="20"/>
  <c r="T65" i="20"/>
  <c r="T73" i="20"/>
  <c r="T75" i="20"/>
  <c r="T149" i="20"/>
  <c r="T219" i="20"/>
  <c r="T218" i="20"/>
  <c r="T151" i="20"/>
  <c r="T141" i="20"/>
  <c r="T139" i="20"/>
  <c r="T63" i="20"/>
  <c r="T70" i="20"/>
  <c r="T61" i="20"/>
  <c r="I36" i="20"/>
  <c r="I35" i="20"/>
  <c r="I19" i="20"/>
  <c r="I11" i="20"/>
  <c r="I9" i="20"/>
  <c r="I18" i="20"/>
  <c r="I10" i="20"/>
  <c r="T217" i="20"/>
  <c r="I13" i="20"/>
  <c r="I21" i="20"/>
  <c r="W176" i="15"/>
  <c r="W170" i="15"/>
  <c r="W192" i="15"/>
  <c r="T217" i="15"/>
  <c r="T218" i="15"/>
  <c r="U233" i="19" l="1"/>
  <c r="S233" i="19"/>
  <c r="S154" i="19"/>
  <c r="T102" i="19"/>
  <c r="R154" i="19"/>
  <c r="V180" i="19"/>
  <c r="V182" i="19" s="1"/>
  <c r="T130" i="20"/>
  <c r="U104" i="19"/>
  <c r="S155" i="20"/>
  <c r="R156" i="20"/>
  <c r="V180" i="15"/>
  <c r="U77" i="20"/>
  <c r="R130" i="19"/>
  <c r="T104" i="20"/>
  <c r="T129" i="20"/>
  <c r="U155" i="20"/>
  <c r="T154" i="20"/>
  <c r="V102" i="20"/>
  <c r="R155" i="20"/>
  <c r="R207" i="19"/>
  <c r="R208" i="19"/>
  <c r="T232" i="20"/>
  <c r="T234" i="20" s="1"/>
  <c r="U129" i="19"/>
  <c r="S234" i="19"/>
  <c r="F77" i="20"/>
  <c r="A77" i="20" s="1"/>
  <c r="U154" i="19"/>
  <c r="U156" i="19" s="1"/>
  <c r="U156" i="20"/>
  <c r="R182" i="19"/>
  <c r="R181" i="19"/>
  <c r="S130" i="19"/>
  <c r="U130" i="19"/>
  <c r="R129" i="19"/>
  <c r="R104" i="19"/>
  <c r="T233" i="15"/>
  <c r="V231" i="19"/>
  <c r="T232" i="19"/>
  <c r="W128" i="20"/>
  <c r="U78" i="20"/>
  <c r="T76" i="20"/>
  <c r="R78" i="20"/>
  <c r="S78" i="20"/>
  <c r="F76" i="19"/>
  <c r="A76" i="19" s="1"/>
  <c r="I24" i="20"/>
  <c r="G78" i="19"/>
  <c r="H78" i="20"/>
  <c r="F78" i="20"/>
  <c r="A78" i="20" s="1"/>
  <c r="I75" i="19"/>
  <c r="H24" i="19"/>
  <c r="V24" i="20"/>
  <c r="F26" i="19"/>
  <c r="G25" i="19"/>
  <c r="G26" i="19"/>
  <c r="H26" i="20"/>
  <c r="H25" i="20"/>
  <c r="T24" i="19"/>
  <c r="S26" i="19"/>
  <c r="F25" i="19"/>
  <c r="R26" i="19"/>
  <c r="T26" i="20"/>
  <c r="T94" i="19"/>
  <c r="A24" i="19"/>
  <c r="V202" i="15"/>
  <c r="V176" i="15"/>
  <c r="V182" i="15" s="1"/>
  <c r="T228" i="15"/>
  <c r="T228" i="19"/>
  <c r="V176" i="19"/>
  <c r="W180" i="19" s="1"/>
  <c r="T228" i="20"/>
  <c r="V124" i="20"/>
  <c r="W124" i="20" s="1"/>
  <c r="T124" i="19"/>
  <c r="U150" i="19"/>
  <c r="V98" i="20"/>
  <c r="T150" i="20"/>
  <c r="R150" i="19"/>
  <c r="S150" i="19"/>
  <c r="T98" i="19"/>
  <c r="T72" i="20"/>
  <c r="I71" i="19"/>
  <c r="F72" i="19"/>
  <c r="A72" i="19" s="1"/>
  <c r="V20" i="20"/>
  <c r="T20" i="19"/>
  <c r="H20" i="19"/>
  <c r="T144" i="19"/>
  <c r="T224" i="20"/>
  <c r="S146" i="19"/>
  <c r="S156" i="19" s="1"/>
  <c r="T198" i="19"/>
  <c r="T207" i="19" s="1"/>
  <c r="V198" i="15"/>
  <c r="V207" i="15" s="1"/>
  <c r="R146" i="19"/>
  <c r="R155" i="19" s="1"/>
  <c r="T143" i="19"/>
  <c r="T172" i="19"/>
  <c r="T181" i="19" s="1"/>
  <c r="T221" i="19"/>
  <c r="R224" i="19"/>
  <c r="T146" i="20"/>
  <c r="T147" i="19"/>
  <c r="U146" i="19"/>
  <c r="V120" i="20"/>
  <c r="V129" i="20" s="1"/>
  <c r="T68" i="20"/>
  <c r="T120" i="19"/>
  <c r="A68" i="19"/>
  <c r="I68" i="20"/>
  <c r="A25" i="20"/>
  <c r="V94" i="20"/>
  <c r="V103" i="20" s="1"/>
  <c r="V16" i="20"/>
  <c r="V25" i="20" s="1"/>
  <c r="T16" i="19"/>
  <c r="T25" i="19" s="1"/>
  <c r="H16" i="19"/>
  <c r="W170" i="19"/>
  <c r="V92" i="19"/>
  <c r="I73" i="20"/>
  <c r="I70" i="20"/>
  <c r="V12" i="20"/>
  <c r="V118" i="19"/>
  <c r="V222" i="19"/>
  <c r="V142" i="19"/>
  <c r="I65" i="20"/>
  <c r="V116" i="20"/>
  <c r="V130" i="20" s="1"/>
  <c r="V99" i="19"/>
  <c r="V102" i="19" s="1"/>
  <c r="T142" i="20"/>
  <c r="V90" i="20"/>
  <c r="H69" i="19"/>
  <c r="H72" i="19" s="1"/>
  <c r="I72" i="19" s="1"/>
  <c r="H73" i="19"/>
  <c r="H76" i="19" s="1"/>
  <c r="H65" i="19"/>
  <c r="H68" i="19" s="1"/>
  <c r="H77" i="19" s="1"/>
  <c r="I77" i="19" s="1"/>
  <c r="I23" i="19"/>
  <c r="V127" i="19"/>
  <c r="V23" i="19"/>
  <c r="W23" i="19" s="1"/>
  <c r="V229" i="19"/>
  <c r="I19" i="19"/>
  <c r="V97" i="19"/>
  <c r="V227" i="19"/>
  <c r="V96" i="19"/>
  <c r="V226" i="19"/>
  <c r="V18" i="19"/>
  <c r="I18" i="19"/>
  <c r="V225" i="19"/>
  <c r="A26" i="20"/>
  <c r="V123" i="19"/>
  <c r="V122" i="19"/>
  <c r="V222" i="20"/>
  <c r="I16" i="20"/>
  <c r="A16" i="19"/>
  <c r="V230" i="19"/>
  <c r="W196" i="19"/>
  <c r="V195" i="19"/>
  <c r="V169" i="19"/>
  <c r="V172" i="19" s="1"/>
  <c r="V117" i="19"/>
  <c r="W39" i="19"/>
  <c r="W205" i="15"/>
  <c r="W205" i="20"/>
  <c r="W205" i="19"/>
  <c r="W179" i="19"/>
  <c r="V101" i="19"/>
  <c r="W23" i="20"/>
  <c r="V21" i="19"/>
  <c r="I21" i="19"/>
  <c r="V125" i="19"/>
  <c r="V128" i="19" s="1"/>
  <c r="W201" i="19"/>
  <c r="W175" i="19"/>
  <c r="W45" i="19"/>
  <c r="W19" i="19"/>
  <c r="W200" i="15"/>
  <c r="W200" i="19"/>
  <c r="W174" i="19"/>
  <c r="W44" i="19"/>
  <c r="V17" i="19"/>
  <c r="I17" i="19"/>
  <c r="V121" i="19"/>
  <c r="W173" i="19"/>
  <c r="V95" i="19"/>
  <c r="V91" i="19"/>
  <c r="V13" i="19"/>
  <c r="I13" i="19"/>
  <c r="W196" i="20"/>
  <c r="W170" i="20"/>
  <c r="V218" i="19"/>
  <c r="V218" i="15"/>
  <c r="V140" i="19"/>
  <c r="W19" i="20"/>
  <c r="V219" i="19"/>
  <c r="W11" i="20"/>
  <c r="W167" i="20"/>
  <c r="W201" i="20"/>
  <c r="W18" i="20"/>
  <c r="W44" i="20"/>
  <c r="W174" i="20"/>
  <c r="W193" i="20"/>
  <c r="A75" i="19"/>
  <c r="W115" i="20"/>
  <c r="V219" i="20"/>
  <c r="W101" i="20"/>
  <c r="A69" i="19"/>
  <c r="V141" i="19"/>
  <c r="W122" i="20"/>
  <c r="W96" i="20"/>
  <c r="V63" i="20"/>
  <c r="W127" i="20"/>
  <c r="W123" i="20"/>
  <c r="W192" i="20"/>
  <c r="W89" i="20"/>
  <c r="W118" i="20"/>
  <c r="W97" i="20"/>
  <c r="U220" i="19"/>
  <c r="U234" i="19" s="1"/>
  <c r="A66" i="19"/>
  <c r="A61" i="19"/>
  <c r="A62" i="19"/>
  <c r="V194" i="19"/>
  <c r="A73" i="19"/>
  <c r="A70" i="19"/>
  <c r="V226" i="15"/>
  <c r="V225" i="15"/>
  <c r="W195" i="15"/>
  <c r="T148" i="19"/>
  <c r="A71" i="19"/>
  <c r="A20" i="19"/>
  <c r="V141" i="20"/>
  <c r="A65" i="19"/>
  <c r="A64" i="20"/>
  <c r="T153" i="19"/>
  <c r="T149" i="19"/>
  <c r="W92" i="20"/>
  <c r="V144" i="20"/>
  <c r="V66" i="20"/>
  <c r="V218" i="20"/>
  <c r="W196" i="15"/>
  <c r="W166" i="20"/>
  <c r="V140" i="20"/>
  <c r="W36" i="20"/>
  <c r="W88" i="20"/>
  <c r="V62" i="20"/>
  <c r="W10" i="20"/>
  <c r="T151" i="19"/>
  <c r="T154" i="19" s="1"/>
  <c r="W177" i="20"/>
  <c r="W121" i="20"/>
  <c r="W99" i="20"/>
  <c r="V217" i="20"/>
  <c r="T220" i="20"/>
  <c r="V61" i="20"/>
  <c r="T64" i="20"/>
  <c r="V217" i="15"/>
  <c r="T220" i="15"/>
  <c r="T234" i="15" s="1"/>
  <c r="V139" i="20"/>
  <c r="I35" i="19"/>
  <c r="V231" i="15"/>
  <c r="V232" i="15" s="1"/>
  <c r="V231" i="20"/>
  <c r="W179" i="20"/>
  <c r="V153" i="20"/>
  <c r="W49" i="20"/>
  <c r="V75" i="20"/>
  <c r="W17" i="20"/>
  <c r="W201" i="15"/>
  <c r="V229" i="15"/>
  <c r="V229" i="20"/>
  <c r="V151" i="20"/>
  <c r="V73" i="20"/>
  <c r="V227" i="15"/>
  <c r="W45" i="20"/>
  <c r="W175" i="20"/>
  <c r="V227" i="20"/>
  <c r="V149" i="20"/>
  <c r="V71" i="20"/>
  <c r="W40" i="20"/>
  <c r="V226" i="20"/>
  <c r="V148" i="20"/>
  <c r="V70" i="20"/>
  <c r="V225" i="20"/>
  <c r="V147" i="20"/>
  <c r="V69" i="20"/>
  <c r="V143" i="20"/>
  <c r="V221" i="20"/>
  <c r="V65" i="20"/>
  <c r="V221" i="15"/>
  <c r="W117" i="20"/>
  <c r="I12" i="20"/>
  <c r="W165" i="20"/>
  <c r="T217" i="19"/>
  <c r="W37" i="20"/>
  <c r="W168" i="15"/>
  <c r="W219" i="15"/>
  <c r="T139" i="19"/>
  <c r="W114" i="20"/>
  <c r="I62" i="20"/>
  <c r="I63" i="20"/>
  <c r="W191" i="15"/>
  <c r="W87" i="20"/>
  <c r="I9" i="19"/>
  <c r="H61" i="19"/>
  <c r="I61" i="20"/>
  <c r="W191" i="20"/>
  <c r="W195" i="20"/>
  <c r="W169" i="20"/>
  <c r="W35" i="20"/>
  <c r="W199" i="15"/>
  <c r="I63" i="19"/>
  <c r="W113" i="20"/>
  <c r="W91" i="20"/>
  <c r="W200" i="20"/>
  <c r="W21" i="20"/>
  <c r="W173" i="20"/>
  <c r="W125" i="20"/>
  <c r="W95" i="20"/>
  <c r="W39" i="20"/>
  <c r="W9" i="20"/>
  <c r="W203" i="20"/>
  <c r="W199" i="20"/>
  <c r="W13" i="20"/>
  <c r="W47" i="20"/>
  <c r="W173" i="15"/>
  <c r="W203" i="15"/>
  <c r="W165" i="15"/>
  <c r="I24" i="19" l="1"/>
  <c r="V181" i="19"/>
  <c r="T233" i="20"/>
  <c r="T155" i="20"/>
  <c r="V208" i="15"/>
  <c r="V181" i="15"/>
  <c r="T129" i="19"/>
  <c r="V232" i="20"/>
  <c r="T77" i="20"/>
  <c r="T103" i="19"/>
  <c r="T182" i="19"/>
  <c r="R156" i="19"/>
  <c r="V208" i="19"/>
  <c r="V232" i="19"/>
  <c r="W232" i="19" s="1"/>
  <c r="F77" i="19"/>
  <c r="A77" i="19" s="1"/>
  <c r="V104" i="20"/>
  <c r="V154" i="20"/>
  <c r="V155" i="20" s="1"/>
  <c r="U155" i="19"/>
  <c r="T130" i="19"/>
  <c r="T156" i="20"/>
  <c r="T208" i="19"/>
  <c r="T104" i="19"/>
  <c r="S155" i="19"/>
  <c r="W129" i="20"/>
  <c r="W103" i="20"/>
  <c r="R234" i="19"/>
  <c r="R233" i="19"/>
  <c r="W130" i="20"/>
  <c r="V76" i="20"/>
  <c r="W76" i="20" s="1"/>
  <c r="T78" i="20"/>
  <c r="I78" i="20"/>
  <c r="F78" i="19"/>
  <c r="A78" i="19" s="1"/>
  <c r="W127" i="19"/>
  <c r="H78" i="19"/>
  <c r="I76" i="19"/>
  <c r="W24" i="20"/>
  <c r="V20" i="19"/>
  <c r="V26" i="20"/>
  <c r="H25" i="19"/>
  <c r="H26" i="19"/>
  <c r="T26" i="19"/>
  <c r="V24" i="19"/>
  <c r="W24" i="19" s="1"/>
  <c r="W181" i="19"/>
  <c r="W98" i="20"/>
  <c r="W102" i="20"/>
  <c r="V228" i="15"/>
  <c r="V228" i="19"/>
  <c r="W228" i="19" s="1"/>
  <c r="V228" i="20"/>
  <c r="V124" i="19"/>
  <c r="W124" i="19" s="1"/>
  <c r="V150" i="20"/>
  <c r="W150" i="20" s="1"/>
  <c r="V98" i="19"/>
  <c r="T150" i="19"/>
  <c r="V72" i="20"/>
  <c r="W72" i="20" s="1"/>
  <c r="W122" i="19"/>
  <c r="W96" i="19"/>
  <c r="T146" i="19"/>
  <c r="V224" i="20"/>
  <c r="T224" i="19"/>
  <c r="T233" i="19" s="1"/>
  <c r="I25" i="20"/>
  <c r="V198" i="19"/>
  <c r="W172" i="19"/>
  <c r="V146" i="20"/>
  <c r="V68" i="20"/>
  <c r="V120" i="19"/>
  <c r="V129" i="19" s="1"/>
  <c r="W120" i="20"/>
  <c r="A25" i="19"/>
  <c r="I68" i="19"/>
  <c r="V94" i="19"/>
  <c r="V103" i="19" s="1"/>
  <c r="V16" i="19"/>
  <c r="W118" i="19"/>
  <c r="W92" i="19"/>
  <c r="I73" i="19"/>
  <c r="I69" i="19"/>
  <c r="V64" i="20"/>
  <c r="W222" i="20"/>
  <c r="I65" i="19"/>
  <c r="V142" i="20"/>
  <c r="I20" i="19"/>
  <c r="W104" i="20"/>
  <c r="I26" i="20"/>
  <c r="W117" i="19"/>
  <c r="W208" i="15"/>
  <c r="W230" i="19"/>
  <c r="W21" i="19"/>
  <c r="W97" i="19"/>
  <c r="W123" i="19"/>
  <c r="W18" i="19"/>
  <c r="W17" i="19"/>
  <c r="W16" i="20"/>
  <c r="A26" i="19"/>
  <c r="W94" i="20"/>
  <c r="V223" i="15"/>
  <c r="V224" i="15" s="1"/>
  <c r="V233" i="15" s="1"/>
  <c r="I16" i="19"/>
  <c r="W222" i="19"/>
  <c r="W195" i="19"/>
  <c r="W169" i="19"/>
  <c r="W231" i="15"/>
  <c r="V153" i="19"/>
  <c r="W101" i="19"/>
  <c r="W49" i="19"/>
  <c r="W75" i="20"/>
  <c r="W203" i="19"/>
  <c r="W177" i="19"/>
  <c r="W47" i="19"/>
  <c r="W125" i="19"/>
  <c r="W99" i="19"/>
  <c r="W121" i="19"/>
  <c r="W95" i="19"/>
  <c r="W91" i="19"/>
  <c r="W13" i="19"/>
  <c r="W218" i="15"/>
  <c r="W71" i="20"/>
  <c r="V143" i="19"/>
  <c r="V220" i="15"/>
  <c r="V234" i="15" s="1"/>
  <c r="W219" i="20"/>
  <c r="W226" i="15"/>
  <c r="V149" i="19"/>
  <c r="W63" i="20"/>
  <c r="V220" i="19"/>
  <c r="W70" i="20"/>
  <c r="W226" i="20"/>
  <c r="W219" i="19"/>
  <c r="W141" i="19"/>
  <c r="W140" i="20"/>
  <c r="W144" i="20"/>
  <c r="W141" i="20"/>
  <c r="W148" i="20"/>
  <c r="W149" i="20"/>
  <c r="W153" i="20"/>
  <c r="V220" i="20"/>
  <c r="W218" i="20"/>
  <c r="V147" i="19"/>
  <c r="A64" i="19"/>
  <c r="V151" i="19"/>
  <c r="V154" i="19" s="1"/>
  <c r="V148" i="19"/>
  <c r="V144" i="19"/>
  <c r="W218" i="19"/>
  <c r="W140" i="19"/>
  <c r="V221" i="19"/>
  <c r="V224" i="19" s="1"/>
  <c r="I62" i="19"/>
  <c r="W35" i="19"/>
  <c r="W69" i="20"/>
  <c r="W151" i="20"/>
  <c r="V139" i="19"/>
  <c r="W231" i="20"/>
  <c r="W227" i="15"/>
  <c r="W147" i="20"/>
  <c r="W227" i="20"/>
  <c r="V217" i="19"/>
  <c r="W143" i="20"/>
  <c r="W65" i="20"/>
  <c r="W38" i="20"/>
  <c r="W12" i="20"/>
  <c r="W113" i="19"/>
  <c r="W165" i="19"/>
  <c r="W90" i="20"/>
  <c r="W217" i="15"/>
  <c r="W194" i="20"/>
  <c r="W168" i="20"/>
  <c r="I12" i="19"/>
  <c r="W116" i="20"/>
  <c r="W194" i="15"/>
  <c r="W217" i="20"/>
  <c r="W191" i="19"/>
  <c r="W87" i="19"/>
  <c r="W194" i="19"/>
  <c r="W168" i="19"/>
  <c r="W62" i="20"/>
  <c r="I61" i="19"/>
  <c r="W9" i="19"/>
  <c r="W229" i="20"/>
  <c r="W139" i="20"/>
  <c r="W221" i="20"/>
  <c r="W73" i="20"/>
  <c r="W229" i="15"/>
  <c r="W61" i="20"/>
  <c r="W225" i="20"/>
  <c r="W221" i="15"/>
  <c r="W225" i="15"/>
  <c r="V25" i="19" l="1"/>
  <c r="V233" i="19"/>
  <c r="W233" i="19" s="1"/>
  <c r="V233" i="20"/>
  <c r="V234" i="20"/>
  <c r="V77" i="20"/>
  <c r="W77" i="20" s="1"/>
  <c r="W154" i="20"/>
  <c r="W155" i="20"/>
  <c r="T155" i="19"/>
  <c r="V130" i="19"/>
  <c r="V104" i="19"/>
  <c r="W104" i="19" s="1"/>
  <c r="V207" i="19"/>
  <c r="W207" i="19" s="1"/>
  <c r="V156" i="19"/>
  <c r="V156" i="20"/>
  <c r="W156" i="20" s="1"/>
  <c r="T234" i="19"/>
  <c r="T156" i="19"/>
  <c r="V234" i="19"/>
  <c r="W234" i="19" s="1"/>
  <c r="W154" i="19"/>
  <c r="W102" i="19"/>
  <c r="W103" i="19"/>
  <c r="V78" i="20"/>
  <c r="W78" i="20"/>
  <c r="W130" i="19"/>
  <c r="W129" i="19"/>
  <c r="W128" i="19"/>
  <c r="I78" i="19"/>
  <c r="V26" i="19"/>
  <c r="V150" i="19"/>
  <c r="W150" i="19" s="1"/>
  <c r="W25" i="20"/>
  <c r="W68" i="20"/>
  <c r="I25" i="19"/>
  <c r="W224" i="19"/>
  <c r="W198" i="19"/>
  <c r="V146" i="19"/>
  <c r="V155" i="19" s="1"/>
  <c r="W146" i="20"/>
  <c r="W120" i="19"/>
  <c r="W94" i="19"/>
  <c r="W182" i="19"/>
  <c r="W26" i="20"/>
  <c r="W98" i="19"/>
  <c r="I26" i="19"/>
  <c r="W223" i="15"/>
  <c r="W16" i="19"/>
  <c r="W231" i="19"/>
  <c r="W153" i="19"/>
  <c r="W149" i="19"/>
  <c r="W151" i="19"/>
  <c r="W229" i="19"/>
  <c r="W227" i="19"/>
  <c r="W226" i="19"/>
  <c r="W148" i="19"/>
  <c r="W225" i="19"/>
  <c r="W142" i="19"/>
  <c r="W38" i="19"/>
  <c r="W143" i="19"/>
  <c r="W144" i="19"/>
  <c r="W221" i="19"/>
  <c r="W147" i="19"/>
  <c r="W220" i="19"/>
  <c r="W90" i="19"/>
  <c r="I20" i="20"/>
  <c r="W176" i="20"/>
  <c r="W116" i="19"/>
  <c r="W66" i="20"/>
  <c r="W142" i="20"/>
  <c r="W220" i="15"/>
  <c r="W139" i="19"/>
  <c r="W220" i="20"/>
  <c r="W64" i="20"/>
  <c r="W217" i="19"/>
  <c r="W12" i="19"/>
  <c r="W156" i="19" l="1"/>
  <c r="W155" i="19"/>
  <c r="W146" i="19"/>
  <c r="W25" i="19"/>
  <c r="W208" i="19"/>
  <c r="W26" i="19"/>
  <c r="W176" i="19"/>
  <c r="W20" i="20"/>
  <c r="S75" i="15"/>
  <c r="R75" i="15"/>
  <c r="S73" i="15"/>
  <c r="R73" i="15"/>
  <c r="S71" i="15"/>
  <c r="R71" i="15"/>
  <c r="S70" i="15"/>
  <c r="R70" i="15"/>
  <c r="S69" i="15"/>
  <c r="R69" i="15"/>
  <c r="S66" i="15"/>
  <c r="R66" i="15"/>
  <c r="S65" i="15"/>
  <c r="R65" i="15"/>
  <c r="S63" i="15"/>
  <c r="R63" i="15"/>
  <c r="S62" i="15"/>
  <c r="R62" i="15"/>
  <c r="S61" i="15"/>
  <c r="R61" i="15"/>
  <c r="R76" i="15" l="1"/>
  <c r="S76" i="15"/>
  <c r="S72" i="15"/>
  <c r="R72" i="15"/>
  <c r="R68" i="15"/>
  <c r="S68" i="15"/>
  <c r="S77" i="15" s="1"/>
  <c r="R61" i="19"/>
  <c r="R66" i="19"/>
  <c r="R63" i="19"/>
  <c r="R70" i="19"/>
  <c r="S61" i="19"/>
  <c r="S63" i="19"/>
  <c r="S66" i="19"/>
  <c r="S70" i="19"/>
  <c r="S73" i="19"/>
  <c r="S75" i="19"/>
  <c r="R73" i="19"/>
  <c r="R62" i="19"/>
  <c r="R65" i="19"/>
  <c r="R69" i="19"/>
  <c r="R71" i="19"/>
  <c r="S62" i="19"/>
  <c r="S65" i="19"/>
  <c r="S69" i="19"/>
  <c r="S71" i="19"/>
  <c r="R75" i="19"/>
  <c r="R64" i="15"/>
  <c r="S64" i="15"/>
  <c r="R77" i="15" l="1"/>
  <c r="R76" i="19"/>
  <c r="S78" i="15"/>
  <c r="R78" i="15"/>
  <c r="S76" i="19"/>
  <c r="S72" i="19"/>
  <c r="R72" i="19"/>
  <c r="S68" i="19"/>
  <c r="R68" i="19"/>
  <c r="T70" i="19"/>
  <c r="T71" i="19"/>
  <c r="T73" i="19"/>
  <c r="T66" i="19"/>
  <c r="T63" i="19"/>
  <c r="V63" i="19" s="1"/>
  <c r="W63" i="19" s="1"/>
  <c r="R64" i="19"/>
  <c r="S64" i="19"/>
  <c r="T75" i="19"/>
  <c r="T65" i="19"/>
  <c r="T69" i="19"/>
  <c r="T62" i="19"/>
  <c r="T61" i="19"/>
  <c r="U75" i="15"/>
  <c r="U73" i="15"/>
  <c r="U71" i="15"/>
  <c r="U70" i="15"/>
  <c r="U70" i="19" s="1"/>
  <c r="U69" i="15"/>
  <c r="U66" i="15"/>
  <c r="U65" i="15"/>
  <c r="S77" i="19" l="1"/>
  <c r="U76" i="15"/>
  <c r="R77" i="19"/>
  <c r="T76" i="19"/>
  <c r="S78" i="19"/>
  <c r="R78" i="19"/>
  <c r="U72" i="15"/>
  <c r="T72" i="19"/>
  <c r="U68" i="15"/>
  <c r="U77" i="15" s="1"/>
  <c r="T68" i="19"/>
  <c r="V70" i="19"/>
  <c r="U71" i="19"/>
  <c r="V62" i="19"/>
  <c r="U65" i="19"/>
  <c r="U75" i="19"/>
  <c r="U66" i="19"/>
  <c r="U73" i="19"/>
  <c r="U69" i="19"/>
  <c r="V61" i="19"/>
  <c r="T64" i="19"/>
  <c r="W20" i="19"/>
  <c r="V13" i="15"/>
  <c r="U78" i="15" l="1"/>
  <c r="T77" i="19"/>
  <c r="U76" i="19"/>
  <c r="T78" i="19"/>
  <c r="V71" i="19"/>
  <c r="U72" i="19"/>
  <c r="U68" i="19"/>
  <c r="V66" i="19"/>
  <c r="V64" i="19"/>
  <c r="W62" i="19"/>
  <c r="V65" i="19"/>
  <c r="V75" i="19"/>
  <c r="V73" i="19"/>
  <c r="V69" i="19"/>
  <c r="W61" i="19"/>
  <c r="U77" i="19" l="1"/>
  <c r="V76" i="19"/>
  <c r="U78" i="19"/>
  <c r="V72" i="19"/>
  <c r="W72" i="19" s="1"/>
  <c r="V68" i="19"/>
  <c r="W66" i="19"/>
  <c r="W71" i="19"/>
  <c r="W65" i="19"/>
  <c r="W75" i="19"/>
  <c r="W73" i="19"/>
  <c r="W70" i="19"/>
  <c r="W69" i="19"/>
  <c r="W64" i="19"/>
  <c r="V115" i="15"/>
  <c r="W101" i="15"/>
  <c r="V89" i="15"/>
  <c r="W89" i="15"/>
  <c r="V88" i="15"/>
  <c r="T75" i="15"/>
  <c r="T73" i="15"/>
  <c r="T71" i="15"/>
  <c r="T70" i="15"/>
  <c r="T69" i="15"/>
  <c r="T66" i="15"/>
  <c r="T65" i="15"/>
  <c r="W76" i="19" l="1"/>
  <c r="V77" i="19"/>
  <c r="W77" i="19" s="1"/>
  <c r="T76" i="15"/>
  <c r="V78" i="19"/>
  <c r="T72" i="15"/>
  <c r="T68" i="15"/>
  <c r="T77" i="15" s="1"/>
  <c r="W68" i="19"/>
  <c r="V44" i="15"/>
  <c r="V70" i="15"/>
  <c r="V18" i="15"/>
  <c r="V66" i="15"/>
  <c r="A66" i="15"/>
  <c r="A71" i="15"/>
  <c r="A73" i="15"/>
  <c r="A65" i="15"/>
  <c r="A69" i="15"/>
  <c r="A70" i="15"/>
  <c r="A75" i="15"/>
  <c r="V122" i="15"/>
  <c r="V127" i="15"/>
  <c r="V96" i="15"/>
  <c r="V118" i="15"/>
  <c r="V92" i="15"/>
  <c r="V40" i="15"/>
  <c r="V121" i="15"/>
  <c r="V113" i="15"/>
  <c r="V95" i="15"/>
  <c r="V87" i="15"/>
  <c r="V90" i="15" s="1"/>
  <c r="V69" i="15"/>
  <c r="V17" i="15"/>
  <c r="V125" i="15"/>
  <c r="V101" i="15"/>
  <c r="V49" i="15"/>
  <c r="V23" i="15"/>
  <c r="V75" i="15"/>
  <c r="V76" i="15" s="1"/>
  <c r="V99" i="15"/>
  <c r="V102" i="15" s="1"/>
  <c r="V47" i="15"/>
  <c r="V21" i="15"/>
  <c r="V73" i="15"/>
  <c r="V123" i="15"/>
  <c r="V97" i="15"/>
  <c r="V45" i="15"/>
  <c r="V19" i="15"/>
  <c r="V71" i="15"/>
  <c r="V91" i="15"/>
  <c r="V65" i="15"/>
  <c r="V39" i="15"/>
  <c r="V14" i="15"/>
  <c r="V117" i="15"/>
  <c r="V114" i="15"/>
  <c r="W88" i="15"/>
  <c r="W115" i="15"/>
  <c r="W149" i="15"/>
  <c r="T139" i="15"/>
  <c r="H35" i="15"/>
  <c r="T62" i="15"/>
  <c r="T141" i="15"/>
  <c r="T61" i="15"/>
  <c r="I19" i="15"/>
  <c r="T63" i="15"/>
  <c r="H9" i="15"/>
  <c r="I14" i="15"/>
  <c r="I18" i="15"/>
  <c r="H37" i="15"/>
  <c r="H63" i="15" s="1"/>
  <c r="H36" i="15"/>
  <c r="H62" i="15" s="1"/>
  <c r="I23" i="15"/>
  <c r="T140" i="15"/>
  <c r="V50" i="15" l="1"/>
  <c r="V128" i="15"/>
  <c r="W78" i="19"/>
  <c r="W50" i="15"/>
  <c r="W76" i="15"/>
  <c r="V24" i="15"/>
  <c r="V124" i="15"/>
  <c r="W124" i="15" s="1"/>
  <c r="W97" i="15"/>
  <c r="V98" i="15"/>
  <c r="W98" i="15" s="1"/>
  <c r="V46" i="15"/>
  <c r="W46" i="15" s="1"/>
  <c r="V72" i="15"/>
  <c r="W72" i="15" s="1"/>
  <c r="V20" i="15"/>
  <c r="W96" i="15"/>
  <c r="V68" i="15"/>
  <c r="V120" i="15"/>
  <c r="V94" i="15"/>
  <c r="V103" i="15" s="1"/>
  <c r="V16" i="15"/>
  <c r="V25" i="15" s="1"/>
  <c r="V42" i="15"/>
  <c r="W92" i="15"/>
  <c r="T142" i="15"/>
  <c r="T156" i="15" s="1"/>
  <c r="W99" i="15"/>
  <c r="V116" i="15"/>
  <c r="V130" i="15" s="1"/>
  <c r="W130" i="15" s="1"/>
  <c r="I16" i="15"/>
  <c r="W127" i="15"/>
  <c r="W122" i="15"/>
  <c r="W118" i="15"/>
  <c r="V63" i="15"/>
  <c r="W63" i="15" s="1"/>
  <c r="A61" i="15"/>
  <c r="A63" i="15"/>
  <c r="V144" i="15"/>
  <c r="W148" i="15"/>
  <c r="V141" i="15"/>
  <c r="A62" i="15"/>
  <c r="W153" i="15"/>
  <c r="V140" i="15"/>
  <c r="V62" i="15"/>
  <c r="I10" i="15"/>
  <c r="V139" i="15"/>
  <c r="V61" i="15"/>
  <c r="T64" i="15"/>
  <c r="T78" i="15" s="1"/>
  <c r="I21" i="15"/>
  <c r="W123" i="15"/>
  <c r="I17" i="15"/>
  <c r="V143" i="15"/>
  <c r="I13" i="15"/>
  <c r="W114" i="15"/>
  <c r="I37" i="15"/>
  <c r="I11" i="15"/>
  <c r="W10" i="15"/>
  <c r="W87" i="15"/>
  <c r="I36" i="15"/>
  <c r="I35" i="15"/>
  <c r="I9" i="15"/>
  <c r="W21" i="15"/>
  <c r="W19" i="15"/>
  <c r="W125" i="15"/>
  <c r="W18" i="15"/>
  <c r="W113" i="15"/>
  <c r="W14" i="15"/>
  <c r="W117" i="15"/>
  <c r="W91" i="15"/>
  <c r="W121" i="15"/>
  <c r="W95" i="15"/>
  <c r="H61" i="15"/>
  <c r="V77" i="15" l="1"/>
  <c r="W77" i="15" s="1"/>
  <c r="V52" i="15"/>
  <c r="W52" i="15" s="1"/>
  <c r="V129" i="15"/>
  <c r="W129" i="15" s="1"/>
  <c r="V104" i="15"/>
  <c r="W104" i="15" s="1"/>
  <c r="V51" i="15"/>
  <c r="W51" i="15" s="1"/>
  <c r="W128" i="15"/>
  <c r="W24" i="15"/>
  <c r="V26" i="15"/>
  <c r="W102" i="15"/>
  <c r="V146" i="15"/>
  <c r="V155" i="15" s="1"/>
  <c r="W155" i="15" s="1"/>
  <c r="W120" i="15"/>
  <c r="W94" i="15"/>
  <c r="W103" i="15"/>
  <c r="W68" i="15"/>
  <c r="W42" i="15"/>
  <c r="V64" i="15"/>
  <c r="V78" i="15" s="1"/>
  <c r="W78" i="15" s="1"/>
  <c r="V142" i="15"/>
  <c r="I26" i="15"/>
  <c r="W16" i="15"/>
  <c r="W62" i="15"/>
  <c r="W144" i="15"/>
  <c r="A64" i="15"/>
  <c r="I62" i="15"/>
  <c r="W147" i="15"/>
  <c r="W151" i="15"/>
  <c r="W90" i="15"/>
  <c r="W116" i="15"/>
  <c r="W140" i="15"/>
  <c r="I12" i="15"/>
  <c r="W141" i="15"/>
  <c r="W37" i="15"/>
  <c r="W11" i="15"/>
  <c r="I63" i="15"/>
  <c r="W143" i="15"/>
  <c r="W36" i="15"/>
  <c r="I61" i="15"/>
  <c r="W9" i="15"/>
  <c r="W35" i="15"/>
  <c r="W61" i="15"/>
  <c r="W139" i="15"/>
  <c r="W13" i="15"/>
  <c r="W17" i="15"/>
  <c r="W23" i="15"/>
  <c r="V156" i="15" l="1"/>
  <c r="W156" i="15" s="1"/>
  <c r="W146" i="15"/>
  <c r="W25" i="15"/>
  <c r="W26" i="15"/>
  <c r="I20" i="15"/>
  <c r="W20" i="15"/>
  <c r="W64" i="15"/>
  <c r="W38" i="15"/>
  <c r="W142" i="15"/>
  <c r="W12" i="15"/>
  <c r="W44" i="15" l="1"/>
  <c r="W70" i="15"/>
  <c r="W40" i="15"/>
  <c r="W49" i="15"/>
  <c r="W75" i="15"/>
  <c r="W45" i="15"/>
  <c r="W71" i="15"/>
  <c r="W66" i="15" l="1"/>
  <c r="W73" i="15"/>
  <c r="W47" i="15"/>
  <c r="W39" i="15"/>
  <c r="W69" i="15"/>
  <c r="W65" i="15"/>
</calcChain>
</file>

<file path=xl/sharedStrings.xml><?xml version="1.0" encoding="utf-8"?>
<sst xmlns="http://schemas.openxmlformats.org/spreadsheetml/2006/main" count="3900" uniqueCount="67">
  <si>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</si>
  <si>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</si>
  <si>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</si>
  <si>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</si>
  <si>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</si>
  <si>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</si>
  <si>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</si>
  <si>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</si>
  <si>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</si>
  <si>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</si>
  <si>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</si>
  <si>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</si>
  <si>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</si>
  <si>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</si>
  <si>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</si>
  <si>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</si>
  <si>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</si>
  <si>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</si>
  <si>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</si>
  <si>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</si>
  <si>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</si>
  <si>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</si>
  <si>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</si>
  <si>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</si>
  <si>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</si>
  <si>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</si>
  <si>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</si>
  <si>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</si>
  <si>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</si>
  <si>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</si>
  <si>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</si>
  <si>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</si>
  <si>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</si>
  <si>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</si>
  <si>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</si>
  <si>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</si>
  <si>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</si>
  <si>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</si>
  <si>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</si>
  <si>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</si>
  <si>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</si>
  <si>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</si>
  <si>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</si>
  <si>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</si>
  <si>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</si>
  <si>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</si>
  <si>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</si>
  <si>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</si>
  <si>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</si>
  <si>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</si>
  <si>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</si>
  <si>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</si>
  <si>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</si>
  <si>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</si>
  <si>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</si>
  <si>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</si>
  <si>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</si>
  <si>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</si>
  <si>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</si>
  <si>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</si>
  <si>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</si>
  <si>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</si>
  <si>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</si>
  <si>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</si>
  <si>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2019</t>
  </si>
  <si>
    <t>FY 2020</t>
  </si>
  <si>
    <t>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</si>
</sst>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"/>
    <numFmt numFmtId="165" formatCode="#,##0.00_ ;\-#,##0.00\ "/>
    <numFmt numFmtId="166" formatCode="_-* #,##0_-;\-* #,##0_-;_-* &quot;-&quot;??_-;_-@_-"/>
  </numFmts>
  <fonts count="36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9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4" fontId="4" fillId="0" borderId="0" xfId="0" applyNumberFormat="1" applyFont="1"/>
    <xf numFmtId="166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6" fontId="15" fillId="0" borderId="19" xfId="1" applyNumberFormat="1" applyFont="1" applyBorder="1"/>
    <xf numFmtId="166" fontId="15" fillId="0" borderId="0" xfId="1" applyNumberFormat="1" applyFont="1"/>
    <xf numFmtId="166" fontId="15" fillId="10" borderId="15" xfId="4" applyNumberFormat="1" applyFont="1" applyFill="1" applyBorder="1"/>
    <xf numFmtId="166" fontId="15" fillId="0" borderId="30" xfId="1" applyNumberFormat="1" applyFont="1" applyBorder="1"/>
    <xf numFmtId="165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6" fontId="15" fillId="7" borderId="22" xfId="3" applyNumberFormat="1" applyFont="1" applyFill="1" applyBorder="1"/>
    <xf numFmtId="166" fontId="15" fillId="7" borderId="12" xfId="3" applyNumberFormat="1" applyFont="1" applyFill="1" applyBorder="1"/>
    <xf numFmtId="166" fontId="15" fillId="7" borderId="13" xfId="3" applyNumberFormat="1" applyFont="1" applyFill="1" applyBorder="1"/>
    <xf numFmtId="166" fontId="15" fillId="7" borderId="23" xfId="3" applyNumberFormat="1" applyFont="1" applyFill="1" applyBorder="1"/>
    <xf numFmtId="165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6" fontId="15" fillId="7" borderId="26" xfId="3" applyNumberFormat="1" applyFont="1" applyFill="1" applyBorder="1" applyAlignment="1">
      <alignment vertical="center"/>
    </xf>
    <xf numFmtId="166" fontId="15" fillId="7" borderId="32" xfId="3" applyNumberFormat="1" applyFont="1" applyFill="1" applyBorder="1" applyAlignment="1">
      <alignment vertical="center"/>
    </xf>
    <xf numFmtId="165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6" fontId="16" fillId="0" borderId="19" xfId="1" applyNumberFormat="1" applyFont="1" applyBorder="1"/>
    <xf numFmtId="166" fontId="16" fillId="0" borderId="0" xfId="1" applyNumberFormat="1" applyFont="1"/>
    <xf numFmtId="166" fontId="16" fillId="0" borderId="14" xfId="1" applyNumberFormat="1" applyFont="1" applyBorder="1"/>
    <xf numFmtId="165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6" fontId="16" fillId="12" borderId="22" xfId="7" applyNumberFormat="1" applyFont="1" applyFill="1" applyBorder="1"/>
    <xf numFmtId="166" fontId="16" fillId="12" borderId="23" xfId="7" applyNumberFormat="1" applyFont="1" applyFill="1" applyBorder="1"/>
    <xf numFmtId="165" fontId="16" fillId="12" borderId="21" xfId="7" applyNumberFormat="1" applyFont="1" applyFill="1" applyBorder="1"/>
    <xf numFmtId="166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6" fontId="16" fillId="12" borderId="26" xfId="7" applyNumberFormat="1" applyFont="1" applyFill="1" applyBorder="1" applyAlignment="1">
      <alignment vertical="center"/>
    </xf>
    <xf numFmtId="166" fontId="16" fillId="12" borderId="25" xfId="7" applyNumberFormat="1" applyFont="1" applyFill="1" applyBorder="1" applyAlignment="1">
      <alignment vertical="center"/>
    </xf>
    <xf numFmtId="165" fontId="16" fillId="12" borderId="28" xfId="7" applyNumberFormat="1" applyFont="1" applyFill="1" applyBorder="1" applyAlignment="1">
      <alignment vertical="center"/>
    </xf>
    <xf numFmtId="166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6" fontId="16" fillId="0" borderId="24" xfId="1" applyNumberFormat="1" applyFont="1" applyBorder="1"/>
    <xf numFmtId="165" fontId="16" fillId="0" borderId="15" xfId="1" applyNumberFormat="1" applyFont="1" applyBorder="1"/>
    <xf numFmtId="166" fontId="16" fillId="0" borderId="4" xfId="1" applyNumberFormat="1" applyFont="1" applyBorder="1"/>
    <xf numFmtId="166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6" fontId="19" fillId="0" borderId="19" xfId="1" applyNumberFormat="1" applyFont="1" applyBorder="1"/>
    <xf numFmtId="166" fontId="19" fillId="0" borderId="31" xfId="1" applyNumberFormat="1" applyFont="1" applyBorder="1"/>
    <xf numFmtId="166" fontId="19" fillId="0" borderId="20" xfId="1" applyNumberFormat="1" applyFont="1" applyBorder="1"/>
    <xf numFmtId="165" fontId="19" fillId="0" borderId="14" xfId="1" applyNumberFormat="1" applyFont="1" applyBorder="1"/>
    <xf numFmtId="166" fontId="19" fillId="0" borderId="17" xfId="1" applyNumberFormat="1" applyFont="1" applyBorder="1"/>
    <xf numFmtId="166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6" fontId="19" fillId="14" borderId="22" xfId="1" applyNumberFormat="1" applyFont="1" applyFill="1" applyBorder="1"/>
    <xf numFmtId="166" fontId="19" fillId="14" borderId="12" xfId="1" applyNumberFormat="1" applyFont="1" applyFill="1" applyBorder="1"/>
    <xf numFmtId="166" fontId="19" fillId="14" borderId="23" xfId="1" applyNumberFormat="1" applyFont="1" applyFill="1" applyBorder="1"/>
    <xf numFmtId="165" fontId="19" fillId="14" borderId="21" xfId="5" applyNumberFormat="1" applyFont="1" applyFill="1" applyBorder="1"/>
    <xf numFmtId="165" fontId="19" fillId="14" borderId="21" xfId="6" applyNumberFormat="1" applyFont="1" applyFill="1" applyBorder="1"/>
    <xf numFmtId="166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6" fontId="19" fillId="14" borderId="26" xfId="1" applyNumberFormat="1" applyFont="1" applyFill="1" applyBorder="1" applyAlignment="1">
      <alignment vertical="center"/>
    </xf>
    <xf numFmtId="166" fontId="19" fillId="14" borderId="13" xfId="1" applyNumberFormat="1" applyFont="1" applyFill="1" applyBorder="1"/>
    <xf numFmtId="166" fontId="19" fillId="0" borderId="15" xfId="1" applyNumberFormat="1" applyFont="1" applyBorder="1"/>
    <xf numFmtId="165" fontId="19" fillId="0" borderId="16" xfId="1" applyNumberFormat="1" applyFont="1" applyBorder="1"/>
    <xf numFmtId="0" fontId="12" fillId="0" borderId="0" xfId="0" applyFont="1" applyAlignment="1">
      <alignment horizontal="left"/>
    </xf>
    <xf numFmtId="166" fontId="19" fillId="14" borderId="27" xfId="1" applyNumberFormat="1" applyFont="1" applyFill="1" applyBorder="1" applyAlignment="1">
      <alignment vertical="center"/>
    </xf>
    <xf numFmtId="166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66" fontId="21" fillId="13" borderId="14" xfId="1" applyNumberFormat="1" applyFont="1" applyFill="1" applyBorder="1"/>
    <xf numFmtId="166" fontId="21" fillId="14" borderId="21" xfId="1" applyNumberFormat="1" applyFont="1" applyFill="1" applyBorder="1"/>
    <xf numFmtId="166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6" fontId="21" fillId="13" borderId="0" xfId="1" applyNumberFormat="1" applyFont="1" applyFill="1"/>
    <xf numFmtId="166" fontId="21" fillId="14" borderId="13" xfId="1" applyNumberFormat="1" applyFont="1" applyFill="1" applyBorder="1"/>
    <xf numFmtId="166" fontId="21" fillId="13" borderId="29" xfId="1" applyNumberFormat="1" applyFont="1" applyFill="1" applyBorder="1"/>
    <xf numFmtId="166" fontId="21" fillId="14" borderId="22" xfId="1" applyNumberFormat="1" applyFont="1" applyFill="1" applyBorder="1"/>
    <xf numFmtId="166" fontId="22" fillId="13" borderId="14" xfId="1" applyNumberFormat="1" applyFont="1" applyFill="1" applyBorder="1"/>
    <xf numFmtId="166" fontId="22" fillId="14" borderId="21" xfId="1" applyNumberFormat="1" applyFont="1" applyFill="1" applyBorder="1"/>
    <xf numFmtId="166" fontId="22" fillId="14" borderId="34" xfId="1" applyNumberFormat="1" applyFont="1" applyFill="1" applyBorder="1" applyAlignment="1">
      <alignment vertical="center"/>
    </xf>
    <xf numFmtId="166" fontId="22" fillId="13" borderId="7" xfId="1" applyNumberFormat="1" applyFont="1" applyFill="1" applyBorder="1"/>
    <xf numFmtId="166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6" fontId="22" fillId="13" borderId="0" xfId="1" applyNumberFormat="1" applyFont="1" applyFill="1"/>
    <xf numFmtId="166" fontId="22" fillId="14" borderId="11" xfId="1" applyNumberFormat="1" applyFont="1" applyFill="1" applyBorder="1"/>
    <xf numFmtId="166" fontId="22" fillId="14" borderId="13" xfId="1" applyNumberFormat="1" applyFont="1" applyFill="1" applyBorder="1"/>
    <xf numFmtId="166" fontId="22" fillId="13" borderId="29" xfId="1" applyNumberFormat="1" applyFont="1" applyFill="1" applyBorder="1"/>
    <xf numFmtId="166" fontId="22" fillId="14" borderId="22" xfId="1" applyNumberFormat="1" applyFont="1" applyFill="1" applyBorder="1"/>
    <xf numFmtId="166" fontId="22" fillId="14" borderId="28" xfId="1" applyNumberFormat="1" applyFont="1" applyFill="1" applyBorder="1" applyAlignment="1">
      <alignment vertical="center"/>
    </xf>
    <xf numFmtId="166" fontId="22" fillId="13" borderId="1" xfId="1" applyNumberFormat="1" applyFont="1" applyFill="1" applyBorder="1"/>
    <xf numFmtId="166" fontId="23" fillId="6" borderId="14" xfId="4" applyNumberFormat="1" applyFont="1" applyFill="1" applyBorder="1"/>
    <xf numFmtId="166" fontId="23" fillId="7" borderId="21" xfId="3" applyNumberFormat="1" applyFont="1" applyFill="1" applyBorder="1"/>
    <xf numFmtId="166" fontId="23" fillId="7" borderId="34" xfId="3" applyNumberFormat="1" applyFont="1" applyFill="1" applyBorder="1" applyAlignment="1">
      <alignment vertical="center"/>
    </xf>
    <xf numFmtId="166" fontId="23" fillId="6" borderId="15" xfId="4" applyNumberFormat="1" applyFont="1" applyFill="1" applyBorder="1"/>
    <xf numFmtId="166" fontId="24" fillId="6" borderId="14" xfId="4" applyNumberFormat="1" applyFont="1" applyFill="1" applyBorder="1"/>
    <xf numFmtId="166" fontId="24" fillId="7" borderId="21" xfId="3" applyNumberFormat="1" applyFont="1" applyFill="1" applyBorder="1"/>
    <xf numFmtId="166" fontId="24" fillId="7" borderId="34" xfId="3" applyNumberFormat="1" applyFont="1" applyFill="1" applyBorder="1" applyAlignment="1">
      <alignment vertical="center"/>
    </xf>
    <xf numFmtId="166" fontId="24" fillId="6" borderId="15" xfId="4" applyNumberFormat="1" applyFont="1" applyFill="1" applyBorder="1"/>
    <xf numFmtId="166" fontId="24" fillId="7" borderId="13" xfId="3" applyNumberFormat="1" applyFont="1" applyFill="1" applyBorder="1"/>
    <xf numFmtId="166" fontId="10" fillId="11" borderId="14" xfId="8" applyNumberFormat="1" applyFont="1" applyFill="1" applyBorder="1"/>
    <xf numFmtId="166" fontId="10" fillId="12" borderId="22" xfId="7" applyNumberFormat="1" applyFont="1" applyFill="1" applyBorder="1"/>
    <xf numFmtId="166" fontId="10" fillId="11" borderId="24" xfId="8" applyNumberFormat="1" applyFont="1" applyFill="1" applyBorder="1"/>
    <xf numFmtId="166" fontId="10" fillId="12" borderId="25" xfId="7" applyNumberFormat="1" applyFont="1" applyFill="1" applyBorder="1" applyAlignment="1">
      <alignment vertical="center"/>
    </xf>
    <xf numFmtId="166" fontId="25" fillId="11" borderId="14" xfId="8" applyNumberFormat="1" applyFont="1" applyFill="1" applyBorder="1"/>
    <xf numFmtId="166" fontId="25" fillId="12" borderId="22" xfId="7" applyNumberFormat="1" applyFont="1" applyFill="1" applyBorder="1"/>
    <xf numFmtId="166" fontId="25" fillId="11" borderId="24" xfId="8" applyNumberFormat="1" applyFont="1" applyFill="1" applyBorder="1"/>
    <xf numFmtId="166" fontId="25" fillId="12" borderId="25" xfId="7" applyNumberFormat="1" applyFont="1" applyFill="1" applyBorder="1" applyAlignment="1">
      <alignment vertical="center"/>
    </xf>
    <xf numFmtId="166" fontId="26" fillId="11" borderId="14" xfId="8" applyNumberFormat="1" applyFont="1" applyFill="1" applyBorder="1"/>
    <xf numFmtId="166" fontId="26" fillId="12" borderId="22" xfId="7" applyNumberFormat="1" applyFont="1" applyFill="1" applyBorder="1"/>
    <xf numFmtId="166" fontId="26" fillId="11" borderId="24" xfId="8" applyNumberFormat="1" applyFont="1" applyFill="1" applyBorder="1"/>
    <xf numFmtId="166" fontId="26" fillId="12" borderId="25" xfId="7" applyNumberFormat="1" applyFont="1" applyFill="1" applyBorder="1" applyAlignment="1">
      <alignment vertical="center"/>
    </xf>
    <xf numFmtId="166" fontId="25" fillId="11" borderId="0" xfId="8" applyNumberFormat="1" applyFont="1" applyFill="1"/>
    <xf numFmtId="166" fontId="26" fillId="11" borderId="15" xfId="8" applyNumberFormat="1" applyFont="1" applyFill="1" applyBorder="1"/>
    <xf numFmtId="166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6" fontId="19" fillId="14" borderId="11" xfId="1" applyNumberFormat="1" applyFont="1" applyFill="1" applyBorder="1"/>
    <xf numFmtId="166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9" fillId="14" borderId="37" xfId="1" applyNumberFormat="1" applyFont="1" applyFill="1" applyBorder="1"/>
    <xf numFmtId="166" fontId="16" fillId="12" borderId="12" xfId="7" applyNumberFormat="1" applyFont="1" applyFill="1" applyBorder="1"/>
    <xf numFmtId="166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6" fontId="16" fillId="0" borderId="15" xfId="1" applyNumberFormat="1" applyFont="1" applyBorder="1"/>
    <xf numFmtId="166" fontId="16" fillId="0" borderId="6" xfId="1" applyNumberFormat="1" applyFont="1" applyBorder="1"/>
    <xf numFmtId="166" fontId="16" fillId="12" borderId="28" xfId="7" applyNumberFormat="1" applyFont="1" applyFill="1" applyBorder="1" applyAlignment="1">
      <alignment vertical="center"/>
    </xf>
    <xf numFmtId="166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6" fontId="26" fillId="12" borderId="21" xfId="7" applyNumberFormat="1" applyFont="1" applyFill="1" applyBorder="1"/>
    <xf numFmtId="166" fontId="26" fillId="12" borderId="34" xfId="7" applyNumberFormat="1" applyFont="1" applyFill="1" applyBorder="1" applyAlignment="1">
      <alignment vertical="center"/>
    </xf>
    <xf numFmtId="166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6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6" fontId="29" fillId="0" borderId="19" xfId="1" applyNumberFormat="1" applyFont="1" applyBorder="1"/>
    <xf numFmtId="166" fontId="29" fillId="0" borderId="0" xfId="1" applyNumberFormat="1" applyFont="1"/>
    <xf numFmtId="166" fontId="28" fillId="16" borderId="14" xfId="8" applyNumberFormat="1" applyFont="1" applyFill="1" applyBorder="1"/>
    <xf numFmtId="166" fontId="29" fillId="0" borderId="14" xfId="1" applyNumberFormat="1" applyFont="1" applyBorder="1"/>
    <xf numFmtId="165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6" fontId="29" fillId="17" borderId="22" xfId="7" applyNumberFormat="1" applyFont="1" applyFill="1" applyBorder="1"/>
    <xf numFmtId="166" fontId="29" fillId="17" borderId="23" xfId="7" applyNumberFormat="1" applyFont="1" applyFill="1" applyBorder="1"/>
    <xf numFmtId="166" fontId="28" fillId="17" borderId="22" xfId="7" applyNumberFormat="1" applyFont="1" applyFill="1" applyBorder="1"/>
    <xf numFmtId="165" fontId="29" fillId="17" borderId="21" xfId="7" applyNumberFormat="1" applyFont="1" applyFill="1" applyBorder="1"/>
    <xf numFmtId="166" fontId="28" fillId="16" borderId="24" xfId="8" applyNumberFormat="1" applyFont="1" applyFill="1" applyBorder="1"/>
    <xf numFmtId="166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6" fontId="29" fillId="17" borderId="26" xfId="7" applyNumberFormat="1" applyFont="1" applyFill="1" applyBorder="1" applyAlignment="1">
      <alignment vertical="center"/>
    </xf>
    <xf numFmtId="166" fontId="28" fillId="17" borderId="25" xfId="7" applyNumberFormat="1" applyFont="1" applyFill="1" applyBorder="1" applyAlignment="1">
      <alignment vertical="center"/>
    </xf>
    <xf numFmtId="166" fontId="29" fillId="17" borderId="25" xfId="7" applyNumberFormat="1" applyFont="1" applyFill="1" applyBorder="1" applyAlignment="1">
      <alignment vertical="center"/>
    </xf>
    <xf numFmtId="165" fontId="29" fillId="17" borderId="28" xfId="7" applyNumberFormat="1" applyFont="1" applyFill="1" applyBorder="1" applyAlignment="1">
      <alignment vertical="center"/>
    </xf>
    <xf numFmtId="166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6" fontId="29" fillId="0" borderId="24" xfId="1" applyNumberFormat="1" applyFont="1" applyBorder="1"/>
    <xf numFmtId="166" fontId="29" fillId="0" borderId="4" xfId="1" applyNumberFormat="1" applyFont="1" applyBorder="1"/>
    <xf numFmtId="166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6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6" fontId="28" fillId="16" borderId="0" xfId="8" applyNumberFormat="1" applyFont="1" applyFill="1"/>
    <xf numFmtId="166" fontId="28" fillId="16" borderId="16" xfId="8" applyNumberFormat="1" applyFont="1" applyFill="1" applyBorder="1"/>
    <xf numFmtId="166" fontId="24" fillId="6" borderId="16" xfId="4" applyNumberFormat="1" applyFont="1" applyFill="1" applyBorder="1"/>
    <xf numFmtId="166" fontId="23" fillId="6" borderId="7" xfId="4" applyNumberFormat="1" applyFont="1" applyFill="1" applyBorder="1"/>
    <xf numFmtId="166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6" fontId="16" fillId="0" borderId="30" xfId="1" applyNumberFormat="1" applyFont="1" applyBorder="1"/>
    <xf numFmtId="166" fontId="29" fillId="0" borderId="15" xfId="1" applyNumberFormat="1" applyFont="1" applyBorder="1"/>
    <xf numFmtId="166" fontId="29" fillId="0" borderId="6" xfId="1" applyNumberFormat="1" applyFont="1" applyBorder="1"/>
    <xf numFmtId="166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66" fontId="29" fillId="0" borderId="30" xfId="1" applyNumberFormat="1" applyFont="1" applyBorder="1"/>
    <xf numFmtId="9" fontId="4" fillId="0" borderId="0" xfId="2" applyFont="1"/>
    <xf numFmtId="166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6" fontId="28" fillId="16" borderId="14" xfId="8" applyNumberFormat="1" applyFont="1" applyFill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5" fontId="29" fillId="0" borderId="14" xfId="1" applyNumberFormat="1" applyFont="1" applyBorder="1" applyAlignment="1">
      <alignment vertical="center"/>
    </xf>
    <xf numFmtId="166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6" fontId="28" fillId="15" borderId="14" xfId="8" applyNumberFormat="1" applyFont="1" applyFill="1" applyBorder="1"/>
    <xf numFmtId="166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6" fontId="28" fillId="15" borderId="0" xfId="8" applyNumberFormat="1" applyFont="1" applyFill="1"/>
    <xf numFmtId="166" fontId="34" fillId="13" borderId="0" xfId="1" applyNumberFormat="1" applyFont="1" applyFill="1"/>
    <xf numFmtId="166" fontId="34" fillId="13" borderId="29" xfId="1" applyNumberFormat="1" applyFont="1" applyFill="1" applyBorder="1"/>
    <xf numFmtId="166" fontId="34" fillId="13" borderId="14" xfId="1" applyNumberFormat="1" applyFont="1" applyFill="1" applyBorder="1"/>
    <xf numFmtId="166" fontId="34" fillId="13" borderId="16" xfId="1" applyNumberFormat="1" applyFont="1" applyFill="1" applyBorder="1"/>
    <xf numFmtId="166" fontId="34" fillId="14" borderId="22" xfId="1" applyNumberFormat="1" applyFont="1" applyFill="1" applyBorder="1"/>
    <xf numFmtId="166" fontId="35" fillId="6" borderId="14" xfId="4" applyNumberFormat="1" applyFont="1" applyFill="1" applyBorder="1"/>
    <xf numFmtId="166" fontId="35" fillId="7" borderId="21" xfId="3" applyNumberFormat="1" applyFont="1" applyFill="1" applyBorder="1"/>
    <xf numFmtId="166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66" fontId="32" fillId="10" borderId="19" xfId="1" applyNumberFormat="1" applyFont="1" applyFill="1" applyBorder="1" applyAlignment="1">
      <alignment vertical="center"/>
    </xf>
    <xf numFmtId="166" fontId="29" fillId="0" borderId="17" xfId="1" applyNumberFormat="1" applyFont="1" applyBorder="1"/>
    <xf numFmtId="165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6" fontId="35" fillId="6" borderId="16" xfId="4" applyNumberFormat="1" applyFont="1" applyFill="1" applyBorder="1"/>
    <xf numFmtId="166" fontId="33" fillId="0" borderId="0" xfId="2" applyNumberFormat="1" applyFont="1"/>
    <xf numFmtId="166" fontId="29" fillId="17" borderId="21" xfId="1" applyNumberFormat="1" applyFont="1" applyFill="1" applyBorder="1"/>
    <xf numFmtId="165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6" fillId="11" borderId="7" xfId="8" applyNumberFormat="1" applyFont="1" applyFill="1" applyBorder="1"/>
    <xf numFmtId="166" fontId="15" fillId="0" borderId="0" xfId="4" applyNumberFormat="1" applyFont="1" applyFill="1"/>
    <xf numFmtId="166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66" fontId="23" fillId="6" borderId="41" xfId="4" applyNumberFormat="1" applyFont="1" applyFill="1" applyBorder="1"/>
    <xf numFmtId="166" fontId="23" fillId="7" borderId="42" xfId="3" applyNumberFormat="1" applyFont="1" applyFill="1" applyBorder="1"/>
    <xf numFmtId="166" fontId="19" fillId="0" borderId="35" xfId="1" applyNumberFormat="1" applyFont="1" applyBorder="1"/>
    <xf numFmtId="166" fontId="32" fillId="0" borderId="19" xfId="1" applyNumberFormat="1" applyFont="1" applyBorder="1" applyAlignment="1">
      <alignment vertical="center"/>
    </xf>
    <xf numFmtId="166" fontId="32" fillId="0" borderId="39" xfId="1" applyNumberFormat="1" applyFont="1" applyBorder="1" applyAlignment="1">
      <alignment vertical="center"/>
    </xf>
    <xf numFmtId="166" fontId="35" fillId="7" borderId="34" xfId="3" applyNumberFormat="1" applyFont="1" applyFill="1" applyBorder="1" applyAlignment="1">
      <alignment vertical="center"/>
    </xf>
    <xf numFmtId="166" fontId="35" fillId="6" borderId="7" xfId="4" applyNumberFormat="1" applyFont="1" applyFill="1" applyBorder="1"/>
    <xf numFmtId="166" fontId="34" fillId="14" borderId="13" xfId="1" applyNumberFormat="1" applyFont="1" applyFill="1" applyBorder="1"/>
    <xf numFmtId="166" fontId="28" fillId="16" borderId="7" xfId="8" applyNumberFormat="1" applyFont="1" applyFill="1" applyBorder="1"/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66" fontId="29" fillId="0" borderId="5" xfId="1" applyNumberFormat="1" applyFont="1" applyBorder="1"/>
    <xf numFmtId="166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66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66" fontId="19" fillId="0" borderId="19" xfId="13" applyNumberFormat="1" applyFont="1" applyBorder="1"/>
    <xf numFmtId="166" fontId="19" fillId="0" borderId="20" xfId="13" applyNumberFormat="1" applyFont="1" applyBorder="1"/>
    <xf numFmtId="166" fontId="22" fillId="13" borderId="0" xfId="13" applyNumberFormat="1" applyFont="1" applyFill="1"/>
    <xf numFmtId="165" fontId="19" fillId="0" borderId="14" xfId="13" applyNumberFormat="1" applyFont="1" applyBorder="1"/>
    <xf numFmtId="166" fontId="15" fillId="0" borderId="30" xfId="13" applyNumberFormat="1" applyFont="1" applyBorder="1"/>
    <xf numFmtId="166" fontId="15" fillId="0" borderId="0" xfId="13" applyNumberFormat="1" applyFont="1"/>
    <xf numFmtId="165" fontId="15" fillId="0" borderId="15" xfId="13" applyNumberFormat="1" applyFont="1" applyBorder="1"/>
    <xf numFmtId="164" fontId="4" fillId="0" borderId="0" xfId="12" applyNumberFormat="1" applyFont="1"/>
    <xf numFmtId="166" fontId="19" fillId="0" borderId="17" xfId="13" applyNumberFormat="1" applyFont="1" applyBorder="1"/>
    <xf numFmtId="166" fontId="19" fillId="0" borderId="18" xfId="13" applyNumberFormat="1" applyFont="1" applyBorder="1"/>
    <xf numFmtId="166" fontId="19" fillId="14" borderId="22" xfId="13" applyNumberFormat="1" applyFont="1" applyFill="1" applyBorder="1"/>
    <xf numFmtId="166" fontId="19" fillId="14" borderId="23" xfId="13" applyNumberFormat="1" applyFont="1" applyFill="1" applyBorder="1"/>
    <xf numFmtId="166" fontId="22" fillId="14" borderId="22" xfId="13" applyNumberFormat="1" applyFont="1" applyFill="1" applyBorder="1"/>
    <xf numFmtId="166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66" fontId="19" fillId="14" borderId="13" xfId="13" applyNumberFormat="1" applyFont="1" applyFill="1" applyBorder="1"/>
    <xf numFmtId="166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66" fontId="22" fillId="13" borderId="29" xfId="13" applyNumberFormat="1" applyFont="1" applyFill="1" applyBorder="1"/>
    <xf numFmtId="166" fontId="22" fillId="13" borderId="14" xfId="13" applyNumberFormat="1" applyFont="1" applyFill="1" applyBorder="1"/>
    <xf numFmtId="166" fontId="19" fillId="0" borderId="15" xfId="13" applyNumberFormat="1" applyFont="1" applyBorder="1"/>
    <xf numFmtId="166" fontId="22" fillId="13" borderId="16" xfId="13" applyNumberFormat="1" applyFont="1" applyFill="1" applyBorder="1"/>
    <xf numFmtId="165" fontId="19" fillId="0" borderId="16" xfId="13" applyNumberFormat="1" applyFont="1" applyBorder="1"/>
    <xf numFmtId="166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66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66" fontId="16" fillId="0" borderId="19" xfId="13" applyNumberFormat="1" applyFont="1" applyBorder="1"/>
    <xf numFmtId="166" fontId="16" fillId="0" borderId="0" xfId="13" applyNumberFormat="1" applyFont="1"/>
    <xf numFmtId="166" fontId="16" fillId="0" borderId="14" xfId="13" applyNumberFormat="1" applyFont="1" applyBorder="1"/>
    <xf numFmtId="165" fontId="16" fillId="0" borderId="14" xfId="13" applyNumberFormat="1" applyFont="1" applyBorder="1"/>
    <xf numFmtId="166" fontId="16" fillId="0" borderId="16" xfId="13" applyNumberFormat="1" applyFont="1" applyBorder="1"/>
    <xf numFmtId="166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66" fontId="29" fillId="0" borderId="19" xfId="13" applyNumberFormat="1" applyFont="1" applyBorder="1"/>
    <xf numFmtId="166" fontId="29" fillId="0" borderId="0" xfId="13" applyNumberFormat="1" applyFont="1"/>
    <xf numFmtId="165" fontId="29" fillId="0" borderId="15" xfId="13" applyNumberFormat="1" applyFont="1" applyBorder="1"/>
    <xf numFmtId="166" fontId="29" fillId="17" borderId="12" xfId="7" applyNumberFormat="1" applyFont="1" applyFill="1" applyBorder="1"/>
    <xf numFmtId="166" fontId="28" fillId="17" borderId="21" xfId="7" applyNumberFormat="1" applyFont="1" applyFill="1" applyBorder="1"/>
    <xf numFmtId="165" fontId="29" fillId="17" borderId="13" xfId="7" applyNumberFormat="1" applyFont="1" applyFill="1" applyBorder="1"/>
    <xf numFmtId="166" fontId="29" fillId="0" borderId="5" xfId="13" applyNumberFormat="1" applyFont="1" applyBorder="1"/>
    <xf numFmtId="166" fontId="29" fillId="17" borderId="32" xfId="7" applyNumberFormat="1" applyFont="1" applyFill="1" applyBorder="1" applyAlignment="1">
      <alignment vertical="center"/>
    </xf>
    <xf numFmtId="166" fontId="28" fillId="17" borderId="34" xfId="7" applyNumberFormat="1" applyFont="1" applyFill="1" applyBorder="1" applyAlignment="1">
      <alignment vertical="center"/>
    </xf>
    <xf numFmtId="166" fontId="29" fillId="0" borderId="2" xfId="13" applyNumberFormat="1" applyFont="1" applyBorder="1"/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66" fontId="29" fillId="0" borderId="14" xfId="13" applyNumberFormat="1" applyFont="1" applyBorder="1"/>
    <xf numFmtId="165" fontId="29" fillId="0" borderId="14" xfId="13" applyNumberFormat="1" applyFont="1" applyBorder="1"/>
    <xf numFmtId="166" fontId="29" fillId="0" borderId="16" xfId="13" applyNumberFormat="1" applyFont="1" applyBorder="1"/>
    <xf numFmtId="166" fontId="29" fillId="0" borderId="7" xfId="13" applyNumberFormat="1" applyFont="1" applyBorder="1"/>
    <xf numFmtId="166" fontId="29" fillId="0" borderId="24" xfId="13" applyNumberFormat="1" applyFont="1" applyBorder="1"/>
    <xf numFmtId="166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66" fontId="15" fillId="0" borderId="20" xfId="1" applyNumberFormat="1" applyFont="1" applyBorder="1"/>
    <xf numFmtId="166" fontId="15" fillId="7" borderId="43" xfId="3" applyNumberFormat="1" applyFont="1" applyFill="1" applyBorder="1"/>
    <xf numFmtId="166" fontId="15" fillId="7" borderId="44" xfId="3" applyNumberFormat="1" applyFont="1" applyFill="1" applyBorder="1" applyAlignment="1">
      <alignment vertical="center"/>
    </xf>
    <xf numFmtId="166" fontId="15" fillId="0" borderId="20" xfId="13" applyNumberFormat="1" applyFont="1" applyBorder="1"/>
    <xf numFmtId="166" fontId="24" fillId="6" borderId="0" xfId="4" applyNumberFormat="1" applyFont="1" applyFill="1"/>
    <xf numFmtId="166" fontId="35" fillId="7" borderId="12" xfId="3" applyNumberFormat="1" applyFont="1" applyFill="1" applyBorder="1"/>
    <xf numFmtId="166" fontId="24" fillId="7" borderId="32" xfId="3" applyNumberFormat="1" applyFont="1" applyFill="1" applyBorder="1" applyAlignment="1">
      <alignment vertical="center"/>
    </xf>
    <xf numFmtId="166" fontId="23" fillId="6" borderId="0" xfId="4" applyNumberFormat="1" applyFont="1" applyFill="1"/>
    <xf numFmtId="166" fontId="23" fillId="7" borderId="12" xfId="3" applyNumberFormat="1" applyFont="1" applyFill="1" applyBorder="1"/>
    <xf numFmtId="166" fontId="23" fillId="7" borderId="32" xfId="3" applyNumberFormat="1" applyFont="1" applyFill="1" applyBorder="1" applyAlignment="1">
      <alignment vertical="center"/>
    </xf>
    <xf numFmtId="166" fontId="24" fillId="7" borderId="12" xfId="3" applyNumberFormat="1" applyFont="1" applyFill="1" applyBorder="1"/>
    <xf numFmtId="166" fontId="35" fillId="6" borderId="0" xfId="4" applyNumberFormat="1" applyFont="1" applyFill="1"/>
    <xf numFmtId="166" fontId="35" fillId="7" borderId="32" xfId="3" applyNumberFormat="1" applyFont="1" applyFill="1" applyBorder="1" applyAlignment="1">
      <alignment vertical="center"/>
    </xf>
    <xf numFmtId="166" fontId="15" fillId="10" borderId="14" xfId="4" applyNumberFormat="1" applyFont="1" applyFill="1" applyBorder="1"/>
    <xf numFmtId="166" fontId="15" fillId="7" borderId="21" xfId="3" applyNumberFormat="1" applyFont="1" applyFill="1" applyBorder="1"/>
    <xf numFmtId="166" fontId="15" fillId="7" borderId="34" xfId="3" applyNumberFormat="1" applyFont="1" applyFill="1" applyBorder="1" applyAlignment="1">
      <alignment vertical="center"/>
    </xf>
    <xf numFmtId="166" fontId="15" fillId="0" borderId="14" xfId="4" applyNumberFormat="1" applyFont="1" applyFill="1" applyBorder="1"/>
    <xf numFmtId="166" fontId="24" fillId="6" borderId="45" xfId="4" applyNumberFormat="1" applyFont="1" applyFill="1" applyBorder="1"/>
    <xf numFmtId="166" fontId="15" fillId="10" borderId="45" xfId="4" applyNumberFormat="1" applyFont="1" applyFill="1" applyBorder="1"/>
    <xf numFmtId="166" fontId="35" fillId="6" borderId="45" xfId="4" applyNumberFormat="1" applyFont="1" applyFill="1" applyBorder="1"/>
    <xf numFmtId="166" fontId="24" fillId="6" borderId="46" xfId="4" applyNumberFormat="1" applyFont="1" applyFill="1" applyBorder="1"/>
    <xf numFmtId="166" fontId="15" fillId="10" borderId="46" xfId="4" applyNumberFormat="1" applyFont="1" applyFill="1" applyBorder="1"/>
    <xf numFmtId="166" fontId="35" fillId="6" borderId="46" xfId="4" applyNumberFormat="1" applyFont="1" applyFill="1" applyBorder="1"/>
    <xf numFmtId="166" fontId="23" fillId="6" borderId="45" xfId="4" applyNumberFormat="1" applyFont="1" applyFill="1" applyBorder="1"/>
    <xf numFmtId="166" fontId="23" fillId="6" borderId="46" xfId="4" applyNumberFormat="1" applyFont="1" applyFill="1" applyBorder="1"/>
    <xf numFmtId="166" fontId="15" fillId="0" borderId="31" xfId="1" applyNumberFormat="1" applyFont="1" applyBorder="1"/>
    <xf numFmtId="166" fontId="15" fillId="0" borderId="18" xfId="1" applyNumberFormat="1" applyFont="1" applyBorder="1"/>
    <xf numFmtId="166" fontId="15" fillId="0" borderId="2" xfId="1" applyNumberFormat="1" applyFont="1" applyBorder="1"/>
    <xf numFmtId="166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29" fillId="0" borderId="14" xfId="1" applyFont="1" applyBorder="1" applyAlignment="1">
      <alignment vertical="center"/>
    </xf>
    <xf numFmtId="43" fontId="29" fillId="0" borderId="16" xfId="1" applyFont="1" applyBorder="1"/>
    <xf numFmtId="166" fontId="34" fillId="14" borderId="21" xfId="1" applyNumberFormat="1" applyFont="1" applyFill="1" applyBorder="1"/>
    <xf numFmtId="166" fontId="35" fillId="7" borderId="22" xfId="3" applyNumberFormat="1" applyFont="1" applyFill="1" applyBorder="1"/>
    <xf numFmtId="166" fontId="26" fillId="11" borderId="47" xfId="8" applyNumberFormat="1" applyFont="1" applyFill="1" applyBorder="1"/>
    <xf numFmtId="166" fontId="26" fillId="12" borderId="48" xfId="7" applyNumberFormat="1" applyFont="1" applyFill="1" applyBorder="1"/>
    <xf numFmtId="166" fontId="26" fillId="11" borderId="49" xfId="8" applyNumberFormat="1" applyFont="1" applyFill="1" applyBorder="1"/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15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 xr:uid="{A012E12D-0869-4BDE-BCDF-BFB9B535A2CE}"/>
    <cellStyle name="Comma 9" xfId="13" xr:uid="{6CB4F8F2-88A7-498F-9016-9CFBAB830A45}"/>
    <cellStyle name="Normal" xfId="0" builtinId="0"/>
    <cellStyle name="Normal 52" xfId="12" xr:uid="{CBDCFCED-DA9F-47CA-B3AE-B9B8E7EFC11A}"/>
    <cellStyle name="Normal 8" xfId="9" xr:uid="{A9E8BDEF-8143-4482-A42B-4DBB0A7118E1}"/>
    <cellStyle name="Percent" xfId="2" builtinId="5"/>
    <cellStyle name="Percent 3" xfId="11" xr:uid="{5A90F217-8BB8-4A2A-813E-4ED5AEE4A0E7}"/>
    <cellStyle name="Percent 4" xfId="14" xr:uid="{84654283-4E95-484C-886A-2DD8A6879AF9}"/>
  </cellStyles>
  <dxfs count="51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6Nov2016\MyFolder\CNX-YEAR-REPORT-2015\1-2-TABLE1-26\ANTI-VIRUS\MyFolder\OtherPrograms\2015YearReport\1+2-Table1-26\YearReportPrograms\ANTI-VIRUS\MyFolder\YearEnd2014-1\CNX%20REPORT-2014\Master-Table1-26\NEW-VERSION\t19_26.xlsx?43C71295" TargetMode="External"/><Relationship Id="rId1" Type="http://schemas.openxmlformats.org/officeDocument/2006/relationships/externalLinkPath" Target="file:///\\43C71295\t19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35"/>
  <sheetViews>
    <sheetView zoomScaleNormal="100" workbookViewId="0">
      <selection activeCell="A10" sqref="A10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3" style="1" customWidth="1"/>
    <col min="4" max="4" width="14.28515625" style="1" customWidth="1"/>
    <col min="5" max="5" width="13.28515625" style="1" customWidth="1"/>
    <col min="6" max="6" width="13.42578125" style="1" customWidth="1"/>
    <col min="7" max="7" width="13" style="1" customWidth="1"/>
    <col min="8" max="8" width="13.7109375" style="1" customWidth="1"/>
    <col min="9" max="9" width="13.28515625" style="2" customWidth="1"/>
    <col min="10" max="10" width="7" style="1" customWidth="1"/>
    <col min="11" max="11" width="9.140625" style="3"/>
    <col min="12" max="12" width="13" style="1" customWidth="1"/>
    <col min="13" max="13" width="13.42578125" style="1" customWidth="1"/>
    <col min="14" max="14" width="13.7109375" style="1" customWidth="1"/>
    <col min="15" max="15" width="14.85546875" style="1" customWidth="1"/>
    <col min="16" max="16" width="13.7109375" style="1" customWidth="1"/>
    <col min="17" max="17" width="13.85546875" style="1" customWidth="1"/>
    <col min="18" max="18" width="12.7109375" style="1" customWidth="1"/>
    <col min="19" max="19" width="13" style="1" customWidth="1"/>
    <col min="20" max="20" width="15" style="1" customWidth="1"/>
    <col min="21" max="21" width="12.5703125" style="1" customWidth="1"/>
    <col min="22" max="22" width="13.140625" style="1" customWidth="1"/>
    <col min="23" max="23" width="13.28515625" style="2" customWidth="1"/>
    <col min="24" max="16384" width="7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Lcc_BKK!C9+Lcc_DMK!C9</f>
        <v>5315</v>
      </c>
      <c r="D9" s="122">
        <f>Lcc_BKK!D9+Lcc_DMK!D9</f>
        <v>5299</v>
      </c>
      <c r="E9" s="295">
        <f>SUM(C9:D9)</f>
        <v>10614</v>
      </c>
      <c r="F9" s="120">
        <f>Lcc_BKK!F9+Lcc_DMK!F9</f>
        <v>6538</v>
      </c>
      <c r="G9" s="122">
        <f>Lcc_BKK!G9+Lcc_DMK!G9</f>
        <v>6516</v>
      </c>
      <c r="H9" s="295">
        <f>SUM(F9:G9)</f>
        <v>13054</v>
      </c>
      <c r="I9" s="123">
        <f t="shared" ref="I9:I11" si="0">IF(E9=0,0,((H9/E9)-1)*100)</f>
        <v>22.988505747126432</v>
      </c>
      <c r="J9" s="3"/>
      <c r="L9" s="13" t="s">
        <v>10</v>
      </c>
      <c r="M9" s="39">
        <f>Lcc_BKK!M9+Lcc_DMK!M9</f>
        <v>834703</v>
      </c>
      <c r="N9" s="37">
        <f>Lcc_BKK!N9+Lcc_DMK!N9</f>
        <v>861365</v>
      </c>
      <c r="O9" s="300">
        <f t="shared" ref="O9:O11" si="1">SUM(M9:N9)</f>
        <v>1696068</v>
      </c>
      <c r="P9" s="38">
        <f>Lcc_BKK!P9+Lcc_DMK!P9</f>
        <v>2379</v>
      </c>
      <c r="Q9" s="302">
        <f>O9+P9</f>
        <v>1698447</v>
      </c>
      <c r="R9" s="39">
        <f>Lcc_BKK!R9+Lcc_DMK!R9</f>
        <v>1056608</v>
      </c>
      <c r="S9" s="37">
        <f>Lcc_BKK!S9+Lcc_DMK!S9</f>
        <v>1084037</v>
      </c>
      <c r="T9" s="300">
        <f t="shared" ref="T9" si="2">SUM(R9:S9)</f>
        <v>2140645</v>
      </c>
      <c r="U9" s="38">
        <f>Lcc_BKK!U9+Lcc_DMK!U9</f>
        <v>2359</v>
      </c>
      <c r="V9" s="302">
        <f>T9+U9</f>
        <v>2143004</v>
      </c>
      <c r="W9" s="40">
        <f t="shared" ref="W9:W11" si="3">IF(Q9=0,0,((V9/Q9)-1)*100)</f>
        <v>26.174322778396974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Lcc_BKK!C10+Lcc_DMK!C10</f>
        <v>5254</v>
      </c>
      <c r="D10" s="122">
        <f>Lcc_BKK!D10+Lcc_DMK!D10</f>
        <v>5255</v>
      </c>
      <c r="E10" s="295">
        <f t="shared" ref="E10:E17" si="4">SUM(C10:D10)</f>
        <v>10509</v>
      </c>
      <c r="F10" s="120">
        <f>Lcc_BKK!F10+Lcc_DMK!F10</f>
        <v>6112</v>
      </c>
      <c r="G10" s="122">
        <f>Lcc_BKK!G10+Lcc_DMK!G10</f>
        <v>6111</v>
      </c>
      <c r="H10" s="295">
        <f t="shared" ref="H10:H17" si="5">SUM(F10:G10)</f>
        <v>12223</v>
      </c>
      <c r="I10" s="123">
        <f t="shared" si="0"/>
        <v>16.309829669806831</v>
      </c>
      <c r="J10" s="3"/>
      <c r="K10" s="6"/>
      <c r="L10" s="13" t="s">
        <v>11</v>
      </c>
      <c r="M10" s="39">
        <f>Lcc_BKK!M10+Lcc_DMK!M10</f>
        <v>866256</v>
      </c>
      <c r="N10" s="37">
        <f>Lcc_BKK!N10+Lcc_DMK!N10</f>
        <v>854787</v>
      </c>
      <c r="O10" s="300">
        <f t="shared" si="1"/>
        <v>1721043</v>
      </c>
      <c r="P10" s="38">
        <f>Lcc_BKK!P10+Lcc_DMK!P10</f>
        <v>3026</v>
      </c>
      <c r="Q10" s="300">
        <f>O10+P10</f>
        <v>1724069</v>
      </c>
      <c r="R10" s="39">
        <f>Lcc_BKK!R10+Lcc_DMK!R10</f>
        <v>1047365</v>
      </c>
      <c r="S10" s="37">
        <f>Lcc_BKK!S10+Lcc_DMK!S10</f>
        <v>1047440</v>
      </c>
      <c r="T10" s="300">
        <f t="shared" ref="T10:T11" si="6">SUM(R10:S10)</f>
        <v>2094805</v>
      </c>
      <c r="U10" s="38">
        <f>Lcc_BKK!U10+Lcc_DMK!U10</f>
        <v>2758</v>
      </c>
      <c r="V10" s="300">
        <f>T10+U10</f>
        <v>2097563</v>
      </c>
      <c r="W10" s="40">
        <f t="shared" si="3"/>
        <v>21.663518107453928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Lcc_BKK!C11+Lcc_DMK!C11</f>
        <v>5774</v>
      </c>
      <c r="D11" s="125">
        <f>Lcc_BKK!D11+Lcc_DMK!D11</f>
        <v>5757</v>
      </c>
      <c r="E11" s="158">
        <f t="shared" si="4"/>
        <v>11531</v>
      </c>
      <c r="F11" s="124">
        <f>Lcc_BKK!F11+Lcc_DMK!F11</f>
        <v>6494</v>
      </c>
      <c r="G11" s="125">
        <f>Lcc_BKK!G11+Lcc_DMK!G11</f>
        <v>6484</v>
      </c>
      <c r="H11" s="158">
        <f t="shared" si="5"/>
        <v>12978</v>
      </c>
      <c r="I11" s="123">
        <f t="shared" si="0"/>
        <v>12.548781545399358</v>
      </c>
      <c r="J11" s="3"/>
      <c r="K11" s="6"/>
      <c r="L11" s="22" t="s">
        <v>12</v>
      </c>
      <c r="M11" s="39">
        <f>Lcc_BKK!M11+Lcc_DMK!M11</f>
        <v>1008627</v>
      </c>
      <c r="N11" s="37">
        <f>Lcc_BKK!N11+Lcc_DMK!N11</f>
        <v>1002941</v>
      </c>
      <c r="O11" s="300">
        <f t="shared" si="1"/>
        <v>2011568</v>
      </c>
      <c r="P11" s="38">
        <f>Lcc_BKK!P11+Lcc_DMK!P11</f>
        <v>7542</v>
      </c>
      <c r="Q11" s="319">
        <f>O11+P11</f>
        <v>2019110</v>
      </c>
      <c r="R11" s="39">
        <f>Lcc_BKK!R11+Lcc_DMK!R11</f>
        <v>1158961</v>
      </c>
      <c r="S11" s="37">
        <f>Lcc_BKK!S11+Lcc_DMK!S11</f>
        <v>1152501</v>
      </c>
      <c r="T11" s="300">
        <f t="shared" si="6"/>
        <v>2311462</v>
      </c>
      <c r="U11" s="38">
        <f>Lcc_BKK!U11+Lcc_DMK!U11</f>
        <v>4088</v>
      </c>
      <c r="V11" s="319">
        <f>T11+U11</f>
        <v>2315550</v>
      </c>
      <c r="W11" s="40">
        <f t="shared" si="3"/>
        <v>14.681716201692829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>+C9+C10+C11</f>
        <v>16343</v>
      </c>
      <c r="D12" s="129">
        <f t="shared" ref="D12:G12" si="7">+D9+D10+D11</f>
        <v>16311</v>
      </c>
      <c r="E12" s="299">
        <f t="shared" si="4"/>
        <v>32654</v>
      </c>
      <c r="F12" s="127">
        <f t="shared" si="7"/>
        <v>19144</v>
      </c>
      <c r="G12" s="129">
        <f t="shared" si="7"/>
        <v>19111</v>
      </c>
      <c r="H12" s="299">
        <f t="shared" si="5"/>
        <v>38255</v>
      </c>
      <c r="I12" s="130">
        <f>IF(E12=0,0,((H12/E12)-1)*100)</f>
        <v>17.152569363630789</v>
      </c>
      <c r="J12" s="3"/>
      <c r="L12" s="41" t="s">
        <v>57</v>
      </c>
      <c r="M12" s="45">
        <f t="shared" ref="M12:Q12" si="8">+M9+M10+M11</f>
        <v>2709586</v>
      </c>
      <c r="N12" s="43">
        <f t="shared" si="8"/>
        <v>2719093</v>
      </c>
      <c r="O12" s="301">
        <f t="shared" si="8"/>
        <v>5428679</v>
      </c>
      <c r="P12" s="43">
        <f t="shared" si="8"/>
        <v>12947</v>
      </c>
      <c r="Q12" s="301">
        <f t="shared" si="8"/>
        <v>5441626</v>
      </c>
      <c r="R12" s="45">
        <f t="shared" ref="R12:V12" si="9">+R9+R10+R11</f>
        <v>3262934</v>
      </c>
      <c r="S12" s="43">
        <f t="shared" si="9"/>
        <v>3283978</v>
      </c>
      <c r="T12" s="301">
        <f t="shared" si="9"/>
        <v>6546912</v>
      </c>
      <c r="U12" s="43">
        <f t="shared" si="9"/>
        <v>9205</v>
      </c>
      <c r="V12" s="301">
        <f t="shared" si="9"/>
        <v>6556117</v>
      </c>
      <c r="W12" s="46">
        <f>IF(Q12=0,0,((V12/Q12)-1)*100)</f>
        <v>20.480845247358047</v>
      </c>
    </row>
    <row r="13" spans="1:23" ht="13.5" thickTop="1" x14ac:dyDescent="0.2">
      <c r="A13" s="3" t="str">
        <f t="shared" ref="A13:A65" si="10">IF(ISERROR(F13/G13)," ",IF(F13/G13&gt;0.5,IF(F13/G13&lt;1.5," ","NOT OK"),"NOT OK"))</f>
        <v xml:space="preserve"> </v>
      </c>
      <c r="B13" s="106" t="s">
        <v>13</v>
      </c>
      <c r="C13" s="120">
        <f>Lcc_BKK!C13+Lcc_DMK!C13</f>
        <v>5968</v>
      </c>
      <c r="D13" s="122">
        <f>Lcc_BKK!D13+Lcc_DMK!D13</f>
        <v>5956</v>
      </c>
      <c r="E13" s="295">
        <f t="shared" si="4"/>
        <v>11924</v>
      </c>
      <c r="F13" s="120">
        <f>Lcc_BKK!F13+Lcc_DMK!F13</f>
        <v>6624</v>
      </c>
      <c r="G13" s="122">
        <f>Lcc_BKK!G13+Lcc_DMK!G13</f>
        <v>6623</v>
      </c>
      <c r="H13" s="295">
        <f t="shared" si="5"/>
        <v>13247</v>
      </c>
      <c r="I13" s="123">
        <f t="shared" ref="I13" si="11">IF(E13=0,0,((H13/E13)-1)*100)</f>
        <v>11.095270043609528</v>
      </c>
      <c r="J13" s="3"/>
      <c r="L13" s="13" t="s">
        <v>13</v>
      </c>
      <c r="M13" s="39">
        <f>Lcc_BKK!M13+Lcc_DMK!M13</f>
        <v>1038674</v>
      </c>
      <c r="N13" s="37">
        <f>Lcc_BKK!N13+Lcc_DMK!N13</f>
        <v>1042675</v>
      </c>
      <c r="O13" s="335">
        <f>SUM(M13:N13)</f>
        <v>2081349</v>
      </c>
      <c r="P13" s="38">
        <f>Lcc_BKK!P13+Lcc_DMK!P13</f>
        <v>4066</v>
      </c>
      <c r="Q13" s="302">
        <f>O13+P13</f>
        <v>2085415</v>
      </c>
      <c r="R13" s="39">
        <f>Lcc_BKK!R13+Lcc_DMK!R13</f>
        <v>1125379</v>
      </c>
      <c r="S13" s="500">
        <f>Lcc_BKK!S13+Lcc_DMK!S13</f>
        <v>1156935</v>
      </c>
      <c r="T13" s="300">
        <f>SUM(R13:S13)</f>
        <v>2282314</v>
      </c>
      <c r="U13" s="38">
        <f>Lcc_BKK!U13+Lcc_DMK!U13</f>
        <v>3791</v>
      </c>
      <c r="V13" s="302">
        <f>T13+U13</f>
        <v>2286105</v>
      </c>
      <c r="W13" s="40">
        <f t="shared" ref="W13" si="12">IF(Q13=0,0,((V13/Q13)-1)*100)</f>
        <v>9.6235041946087563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Lcc_BKK!C14+Lcc_DMK!C14</f>
        <v>5542</v>
      </c>
      <c r="D14" s="122">
        <f>Lcc_BKK!D14+Lcc_DMK!D14</f>
        <v>5528</v>
      </c>
      <c r="E14" s="295">
        <f>SUM(C14:D14)</f>
        <v>11070</v>
      </c>
      <c r="F14" s="120">
        <f>Lcc_BKK!F14+Lcc_DMK!F14</f>
        <v>4717</v>
      </c>
      <c r="G14" s="122">
        <f>Lcc_BKK!G14+Lcc_DMK!G14</f>
        <v>4695</v>
      </c>
      <c r="H14" s="295">
        <f>SUM(F14:G14)</f>
        <v>9412</v>
      </c>
      <c r="I14" s="123">
        <f>IF(E14=0,0,((H14/E14)-1)*100)</f>
        <v>-14.977416440831071</v>
      </c>
      <c r="J14" s="3"/>
      <c r="L14" s="13" t="s">
        <v>14</v>
      </c>
      <c r="M14" s="39">
        <f>Lcc_BKK!M14+Lcc_DMK!M14</f>
        <v>957675</v>
      </c>
      <c r="N14" s="37">
        <f>Lcc_BKK!N14+Lcc_DMK!N14</f>
        <v>997819</v>
      </c>
      <c r="O14" s="300">
        <f>SUM(M14:N14)</f>
        <v>1955494</v>
      </c>
      <c r="P14" s="38">
        <f>Lcc_BKK!P14+Lcc_DMK!P14</f>
        <v>4088</v>
      </c>
      <c r="Q14" s="302">
        <f>O14+P14</f>
        <v>1959582</v>
      </c>
      <c r="R14" s="37">
        <f>Lcc_BKK!R14+Lcc_DMK!R14</f>
        <v>594127</v>
      </c>
      <c r="S14" s="473">
        <f>Lcc_BKK!S14+Lcc_DMK!S14</f>
        <v>615555</v>
      </c>
      <c r="T14" s="302">
        <f>SUM(R14:S14)</f>
        <v>1209682</v>
      </c>
      <c r="U14" s="38">
        <f>Lcc_BKK!U14+Lcc_DMK!U14</f>
        <v>2685</v>
      </c>
      <c r="V14" s="302">
        <f>T14+U14</f>
        <v>1212367</v>
      </c>
      <c r="W14" s="40">
        <f>IF(Q14=0,0,((V14/Q14)-1)*100)</f>
        <v>-38.131346378972665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f>Lcc_BKK!C15+Lcc_DMK!C15</f>
        <v>6091</v>
      </c>
      <c r="D15" s="122">
        <f>Lcc_BKK!D15+Lcc_DMK!D15</f>
        <v>6083</v>
      </c>
      <c r="E15" s="295">
        <f>SUM(C15:D15)</f>
        <v>12174</v>
      </c>
      <c r="F15" s="120">
        <f>Lcc_BKK!F15+Lcc_DMK!F15</f>
        <v>2184</v>
      </c>
      <c r="G15" s="122">
        <f>Lcc_BKK!G15+Lcc_DMK!G15</f>
        <v>2175</v>
      </c>
      <c r="H15" s="295">
        <f>SUM(F15:G15)</f>
        <v>4359</v>
      </c>
      <c r="I15" s="123">
        <f>IF(E15=0,0,((H15/E15)-1)*100)</f>
        <v>-64.194184327254817</v>
      </c>
      <c r="J15" s="7"/>
      <c r="L15" s="13" t="s">
        <v>15</v>
      </c>
      <c r="M15" s="39">
        <f>Lcc_BKK!M15+Lcc_DMK!M15</f>
        <v>1043868</v>
      </c>
      <c r="N15" s="37">
        <f>Lcc_BKK!N15+Lcc_DMK!N15</f>
        <v>1088303</v>
      </c>
      <c r="O15" s="169">
        <f t="shared" ref="O15" si="13">SUM(M15:N15)</f>
        <v>2132171</v>
      </c>
      <c r="P15" s="38">
        <f>Lcc_BKK!P15+Lcc_DMK!P15</f>
        <v>5841</v>
      </c>
      <c r="Q15" s="172">
        <f>O15+P15</f>
        <v>2138012</v>
      </c>
      <c r="R15" s="37">
        <f>Lcc_BKK!R15+Lcc_DMK!R15</f>
        <v>178338</v>
      </c>
      <c r="S15" s="473">
        <f>Lcc_BKK!S15+Lcc_DMK!S15</f>
        <v>217474</v>
      </c>
      <c r="T15" s="477">
        <f t="shared" ref="T15" si="14">SUM(R15:S15)</f>
        <v>395812</v>
      </c>
      <c r="U15" s="486">
        <f>Lcc_BKK!U15+Lcc_DMK!U15</f>
        <v>841</v>
      </c>
      <c r="V15" s="169">
        <f>T15+U15</f>
        <v>396653</v>
      </c>
      <c r="W15" s="40">
        <f>IF(Q15=0,0,((V15/Q15)-1)*100)</f>
        <v>-81.447578404611392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17601</v>
      </c>
      <c r="D16" s="129">
        <f t="shared" ref="D16:H16" si="15">+D13+D14+D15</f>
        <v>17567</v>
      </c>
      <c r="E16" s="299">
        <f t="shared" si="15"/>
        <v>35168</v>
      </c>
      <c r="F16" s="127">
        <f t="shared" si="15"/>
        <v>13525</v>
      </c>
      <c r="G16" s="129">
        <f t="shared" si="15"/>
        <v>13493</v>
      </c>
      <c r="H16" s="299">
        <f t="shared" si="15"/>
        <v>27018</v>
      </c>
      <c r="I16" s="130">
        <f>IF(E16=0,0,((H16/E16)-1)*100)</f>
        <v>-23.174476797088261</v>
      </c>
      <c r="J16" s="3"/>
      <c r="L16" s="41" t="s">
        <v>61</v>
      </c>
      <c r="M16" s="45">
        <f>+M13+M14+M15</f>
        <v>3040217</v>
      </c>
      <c r="N16" s="43">
        <f t="shared" ref="N16:V16" si="16">+N13+N14+N15</f>
        <v>3128797</v>
      </c>
      <c r="O16" s="301">
        <f t="shared" si="16"/>
        <v>6169014</v>
      </c>
      <c r="P16" s="43">
        <f t="shared" si="16"/>
        <v>13995</v>
      </c>
      <c r="Q16" s="301">
        <f t="shared" si="16"/>
        <v>6183009</v>
      </c>
      <c r="R16" s="43">
        <f t="shared" si="16"/>
        <v>1897844</v>
      </c>
      <c r="S16" s="474">
        <f t="shared" si="16"/>
        <v>1989964</v>
      </c>
      <c r="T16" s="478">
        <f t="shared" si="16"/>
        <v>3887808</v>
      </c>
      <c r="U16" s="487">
        <f t="shared" si="16"/>
        <v>7317</v>
      </c>
      <c r="V16" s="301">
        <f t="shared" si="16"/>
        <v>3895125</v>
      </c>
      <c r="W16" s="46">
        <f>IF(Q16=0,0,((V16/Q16)-1)*100)</f>
        <v>-37.00276030651095</v>
      </c>
    </row>
    <row r="17" spans="1:23" ht="13.5" thickTop="1" x14ac:dyDescent="0.2">
      <c r="A17" s="3" t="str">
        <f t="shared" ref="A17" si="17">IF(ISERROR(F17/G17)," ",IF(F17/G17&gt;0.5,IF(F17/G17&lt;1.5," ","NOT OK"),"NOT OK"))</f>
        <v xml:space="preserve"> </v>
      </c>
      <c r="B17" s="106" t="s">
        <v>16</v>
      </c>
      <c r="C17" s="120">
        <f>Lcc_BKK!C17+Lcc_DMK!C17</f>
        <v>5912</v>
      </c>
      <c r="D17" s="122">
        <f>Lcc_BKK!D17+Lcc_DMK!D17</f>
        <v>5898</v>
      </c>
      <c r="E17" s="295">
        <f t="shared" si="4"/>
        <v>11810</v>
      </c>
      <c r="F17" s="120">
        <f>Lcc_BKK!F17+Lcc_DMK!F17</f>
        <v>88</v>
      </c>
      <c r="G17" s="122">
        <f>Lcc_BKK!G17+Lcc_DMK!G17</f>
        <v>90</v>
      </c>
      <c r="H17" s="295">
        <f t="shared" si="5"/>
        <v>178</v>
      </c>
      <c r="I17" s="123">
        <f t="shared" ref="I17" si="18">IF(E17=0,0,((H17/E17)-1)*100)</f>
        <v>-98.492802709568167</v>
      </c>
      <c r="J17" s="3"/>
      <c r="L17" s="13" t="s">
        <v>16</v>
      </c>
      <c r="M17" s="39">
        <f>Lcc_BKK!M17+Lcc_DMK!M17</f>
        <v>1030070</v>
      </c>
      <c r="N17" s="37">
        <f>Lcc_BKK!N17+Lcc_DMK!N17</f>
        <v>1019296</v>
      </c>
      <c r="O17" s="169">
        <f t="shared" ref="O17" si="19">SUM(M17:N17)</f>
        <v>2049366</v>
      </c>
      <c r="P17" s="38">
        <f>Lcc_BKK!P17+Lcc_DMK!P17</f>
        <v>3471</v>
      </c>
      <c r="Q17" s="172">
        <f>O17+P17</f>
        <v>2052837</v>
      </c>
      <c r="R17" s="37">
        <f>Lcc_BKK!R17+Lcc_DMK!R17</f>
        <v>1266</v>
      </c>
      <c r="S17" s="473">
        <f>Lcc_BKK!S17+Lcc_DMK!S17</f>
        <v>1654</v>
      </c>
      <c r="T17" s="477">
        <f t="shared" ref="T17" si="20">SUM(R17:S17)</f>
        <v>2920</v>
      </c>
      <c r="U17" s="486">
        <f>Lcc_BKK!U17+Lcc_DMK!U17</f>
        <v>0</v>
      </c>
      <c r="V17" s="169">
        <f>T17+U17</f>
        <v>2920</v>
      </c>
      <c r="W17" s="40">
        <f t="shared" ref="W17" si="21">IF(Q17=0,0,((V17/Q17)-1)*100)</f>
        <v>-99.857757824902805</v>
      </c>
    </row>
    <row r="18" spans="1:23" x14ac:dyDescent="0.2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20">
        <f>Lcc_BKK!C18+Lcc_DMK!C18</f>
        <v>6058</v>
      </c>
      <c r="D18" s="122">
        <f>Lcc_BKK!D18+Lcc_DMK!D18</f>
        <v>6059</v>
      </c>
      <c r="E18" s="158">
        <f>SUM(C18:D18)</f>
        <v>12117</v>
      </c>
      <c r="F18" s="120">
        <f>Lcc_BKK!F18+Lcc_DMK!F18</f>
        <v>65</v>
      </c>
      <c r="G18" s="122">
        <f>Lcc_BKK!G18+Lcc_DMK!G18</f>
        <v>67</v>
      </c>
      <c r="H18" s="158">
        <f>SUM(F18:G18)</f>
        <v>132</v>
      </c>
      <c r="I18" s="123">
        <f t="shared" ref="I18" si="23">IF(E18=0,0,((H18/E18)-1)*100)</f>
        <v>-98.910621440950734</v>
      </c>
      <c r="J18" s="3"/>
      <c r="L18" s="13" t="s">
        <v>66</v>
      </c>
      <c r="M18" s="39">
        <f>Lcc_BKK!M18+Lcc_DMK!M18</f>
        <v>950065</v>
      </c>
      <c r="N18" s="37">
        <f>Lcc_BKK!N18+Lcc_DMK!N18</f>
        <v>977454</v>
      </c>
      <c r="O18" s="169">
        <f>SUM(M18:N18)</f>
        <v>1927519</v>
      </c>
      <c r="P18" s="140">
        <f>Lcc_BKK!P18+Lcc_DMK!P18</f>
        <v>3650</v>
      </c>
      <c r="Q18" s="169">
        <f>O18+P18</f>
        <v>1931169</v>
      </c>
      <c r="R18" s="37">
        <f>Lcc_BKK!R18+Lcc_DMK!R18</f>
        <v>2325</v>
      </c>
      <c r="S18" s="473">
        <f>Lcc_BKK!S18+Lcc_DMK!S18</f>
        <v>1484</v>
      </c>
      <c r="T18" s="477">
        <f>SUM(R18:S18)</f>
        <v>3809</v>
      </c>
      <c r="U18" s="486">
        <f>Lcc_BKK!U18+Lcc_DMK!U18</f>
        <v>106</v>
      </c>
      <c r="V18" s="169">
        <f>T18+U18</f>
        <v>3915</v>
      </c>
      <c r="W18" s="40">
        <f t="shared" ref="W18" si="24">IF(Q18=0,0,((V18/Q18)-1)*100)</f>
        <v>-99.797273050675528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20">
        <f>Lcc_BKK!C19+Lcc_DMK!C19</f>
        <v>5997</v>
      </c>
      <c r="D19" s="122">
        <f>Lcc_BKK!D19+Lcc_DMK!D19</f>
        <v>5978</v>
      </c>
      <c r="E19" s="158">
        <f>SUM(C19:D19)</f>
        <v>11975</v>
      </c>
      <c r="F19" s="120">
        <f>Lcc_BKK!F19+Lcc_DMK!F19</f>
        <v>52</v>
      </c>
      <c r="G19" s="122">
        <f>Lcc_BKK!G19+Lcc_DMK!G19</f>
        <v>60</v>
      </c>
      <c r="H19" s="158">
        <f>SUM(F19:G19)</f>
        <v>112</v>
      </c>
      <c r="I19" s="123">
        <f>IF(E19=0,0,((H19/E19)-1)*100)</f>
        <v>-99.064718162839256</v>
      </c>
      <c r="J19" s="8"/>
      <c r="L19" s="13" t="s">
        <v>18</v>
      </c>
      <c r="M19" s="39">
        <f>Lcc_BKK!M19+Lcc_DMK!M19</f>
        <v>971780</v>
      </c>
      <c r="N19" s="37">
        <f>Lcc_BKK!N19+Lcc_DMK!N19</f>
        <v>973463</v>
      </c>
      <c r="O19" s="169">
        <f>SUM(M19:N19)</f>
        <v>1945243</v>
      </c>
      <c r="P19" s="140">
        <f>Lcc_BKK!P19+Lcc_DMK!P19</f>
        <v>2180</v>
      </c>
      <c r="Q19" s="169">
        <f>O19+P19</f>
        <v>1947423</v>
      </c>
      <c r="R19" s="37">
        <f>Lcc_BKK!R19+Lcc_DMK!R19</f>
        <v>2186</v>
      </c>
      <c r="S19" s="473">
        <f>Lcc_BKK!S19+Lcc_DMK!S19</f>
        <v>1784</v>
      </c>
      <c r="T19" s="477">
        <f>SUM(R19:S19)</f>
        <v>3970</v>
      </c>
      <c r="U19" s="486">
        <f>Lcc_BKK!U19+Lcc_DMK!U19</f>
        <v>0</v>
      </c>
      <c r="V19" s="169">
        <f>T19+U19</f>
        <v>3970</v>
      </c>
      <c r="W19" s="40">
        <f>IF(Q19=0,0,((V19/Q19)-1)*100)</f>
        <v>-99.796140848701071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27">
        <f>+C17+C18+C19</f>
        <v>17967</v>
      </c>
      <c r="D20" s="135">
        <f>+D17+D18+D19</f>
        <v>17935</v>
      </c>
      <c r="E20" s="160">
        <f t="shared" ref="E20:H20" si="25">+E17+E18+E19</f>
        <v>35902</v>
      </c>
      <c r="F20" s="127">
        <f t="shared" si="25"/>
        <v>205</v>
      </c>
      <c r="G20" s="135">
        <f t="shared" si="25"/>
        <v>217</v>
      </c>
      <c r="H20" s="160">
        <f t="shared" si="25"/>
        <v>422</v>
      </c>
      <c r="I20" s="130">
        <f>IF(E20=0,0,((H20/E20)-1)*100)</f>
        <v>-98.824578017937711</v>
      </c>
      <c r="J20" s="9"/>
      <c r="K20" s="10"/>
      <c r="L20" s="47" t="s">
        <v>19</v>
      </c>
      <c r="M20" s="48">
        <f>+M17+M18+M19</f>
        <v>2951915</v>
      </c>
      <c r="N20" s="49">
        <f t="shared" ref="N20:V20" si="26">+N17+N18+N19</f>
        <v>2970213</v>
      </c>
      <c r="O20" s="171">
        <f t="shared" si="26"/>
        <v>5922128</v>
      </c>
      <c r="P20" s="49">
        <f t="shared" si="26"/>
        <v>9301</v>
      </c>
      <c r="Q20" s="171">
        <f t="shared" si="26"/>
        <v>5931429</v>
      </c>
      <c r="R20" s="49">
        <f t="shared" si="26"/>
        <v>5777</v>
      </c>
      <c r="S20" s="475">
        <f t="shared" si="26"/>
        <v>4922</v>
      </c>
      <c r="T20" s="479">
        <f t="shared" si="26"/>
        <v>10699</v>
      </c>
      <c r="U20" s="488">
        <f t="shared" si="26"/>
        <v>106</v>
      </c>
      <c r="V20" s="171">
        <f t="shared" si="26"/>
        <v>10805</v>
      </c>
      <c r="W20" s="50">
        <f>IF(Q20=0,0,((V20/Q20)-1)*100)</f>
        <v>-99.817834791582257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20</v>
      </c>
      <c r="C21" s="120">
        <f>Lcc_BKK!C21+Lcc_DMK!C21</f>
        <v>6347</v>
      </c>
      <c r="D21" s="122">
        <f>Lcc_BKK!D21+Lcc_DMK!D21</f>
        <v>6347</v>
      </c>
      <c r="E21" s="161">
        <f>SUM(C21:D21)</f>
        <v>12694</v>
      </c>
      <c r="F21" s="120">
        <f>Lcc_BKK!F21+Lcc_DMK!F21</f>
        <v>49</v>
      </c>
      <c r="G21" s="122">
        <f>Lcc_BKK!G21+Lcc_DMK!G21</f>
        <v>55</v>
      </c>
      <c r="H21" s="161">
        <f>SUM(F21:G21)</f>
        <v>104</v>
      </c>
      <c r="I21" s="123">
        <f t="shared" ref="I21" si="27">IF(E21=0,0,((H21/E21)-1)*100)</f>
        <v>-99.180715298566241</v>
      </c>
      <c r="J21" s="3"/>
      <c r="L21" s="13" t="s">
        <v>21</v>
      </c>
      <c r="M21" s="39">
        <f>Lcc_BKK!M21+Lcc_DMK!M21</f>
        <v>1053820</v>
      </c>
      <c r="N21" s="37">
        <f>Lcc_BKK!N21+Lcc_DMK!N21</f>
        <v>1059005</v>
      </c>
      <c r="O21" s="169">
        <f>SUM(M21:N21)</f>
        <v>2112825</v>
      </c>
      <c r="P21" s="140">
        <f>Lcc_BKK!P21+Lcc_DMK!P21</f>
        <v>2310</v>
      </c>
      <c r="Q21" s="300">
        <f>O21+P21</f>
        <v>2115135</v>
      </c>
      <c r="R21" s="37">
        <f>Lcc_BKK!R21+Lcc_DMK!R21</f>
        <v>1642</v>
      </c>
      <c r="S21" s="473">
        <f>Lcc_BKK!S21+Lcc_DMK!S21</f>
        <v>2287</v>
      </c>
      <c r="T21" s="477">
        <f>SUM(R21:S21)</f>
        <v>3929</v>
      </c>
      <c r="U21" s="486">
        <f>Lcc_BKK!U21+Lcc_DMK!U21</f>
        <v>259</v>
      </c>
      <c r="V21" s="300">
        <f>T21+U21</f>
        <v>4188</v>
      </c>
      <c r="W21" s="40">
        <f t="shared" ref="W21" si="28">IF(Q21=0,0,((V21/Q21)-1)*100)</f>
        <v>-99.801998453999389</v>
      </c>
    </row>
    <row r="22" spans="1:23" x14ac:dyDescent="0.2">
      <c r="A22" s="3" t="str">
        <f t="shared" ref="A22" si="29">IF(ISERROR(F22/G22)," ",IF(F22/G22&gt;0.5,IF(F22/G22&lt;1.5," ","NOT OK"),"NOT OK"))</f>
        <v xml:space="preserve"> </v>
      </c>
      <c r="B22" s="106" t="s">
        <v>22</v>
      </c>
      <c r="C22" s="120">
        <f>Lcc_BKK!C22+Lcc_DMK!C22</f>
        <v>6582</v>
      </c>
      <c r="D22" s="122">
        <f>Lcc_BKK!D22+Lcc_DMK!D22</f>
        <v>6555</v>
      </c>
      <c r="E22" s="152">
        <f>SUM(C22:D22)</f>
        <v>13137</v>
      </c>
      <c r="F22" s="120">
        <f>Lcc_BKK!F22+Lcc_DMK!F22</f>
        <v>33</v>
      </c>
      <c r="G22" s="122">
        <f>Lcc_BKK!G22+Lcc_DMK!G22</f>
        <v>37</v>
      </c>
      <c r="H22" s="152">
        <f>SUM(F22:G22)</f>
        <v>70</v>
      </c>
      <c r="I22" s="123">
        <f>IF(E22=0,0,((H22/E22)-1)*100)</f>
        <v>-99.467153840298394</v>
      </c>
      <c r="J22" s="3"/>
      <c r="L22" s="13" t="s">
        <v>22</v>
      </c>
      <c r="M22" s="39">
        <f>Lcc_BKK!M22+Lcc_DMK!M22</f>
        <v>1099026</v>
      </c>
      <c r="N22" s="37">
        <f>Lcc_BKK!N22+Lcc_DMK!N22</f>
        <v>1107552</v>
      </c>
      <c r="O22" s="169">
        <f>SUM(M22:N22)</f>
        <v>2206578</v>
      </c>
      <c r="P22" s="140">
        <f>Lcc_BKK!P22+Lcc_DMK!P22</f>
        <v>4231</v>
      </c>
      <c r="Q22" s="300">
        <f>O22+P22</f>
        <v>2210809</v>
      </c>
      <c r="R22" s="37">
        <f>Lcc_BKK!R22+Lcc_DMK!R22</f>
        <v>1076</v>
      </c>
      <c r="S22" s="473">
        <f>Lcc_BKK!S22+Lcc_DMK!S22</f>
        <v>1665</v>
      </c>
      <c r="T22" s="477">
        <f>SUM(R22:S22)</f>
        <v>2741</v>
      </c>
      <c r="U22" s="486">
        <f>Lcc_BKK!U22+Lcc_DMK!U22</f>
        <v>816</v>
      </c>
      <c r="V22" s="300">
        <f>T22+U22</f>
        <v>3557</v>
      </c>
      <c r="W22" s="40">
        <f>IF(Q22=0,0,((V22/Q22)-1)*100)</f>
        <v>-99.839108670174582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20">
        <f>Lcc_BKK!C23+Lcc_DMK!C23</f>
        <v>6346</v>
      </c>
      <c r="D23" s="136">
        <f>Lcc_BKK!D23+Lcc_DMK!D23</f>
        <v>6354</v>
      </c>
      <c r="E23" s="298">
        <f>SUM(C23:D23)</f>
        <v>12700</v>
      </c>
      <c r="F23" s="120">
        <f>Lcc_BKK!F23+Lcc_DMK!F23</f>
        <v>28</v>
      </c>
      <c r="G23" s="136">
        <f>Lcc_BKK!G23+Lcc_DMK!G23</f>
        <v>30</v>
      </c>
      <c r="H23" s="298">
        <f>SUM(F23:G23)</f>
        <v>58</v>
      </c>
      <c r="I23" s="137">
        <f t="shared" ref="I23" si="30">IF(E23=0,0,((H23/E23)-1)*100)</f>
        <v>-99.543307086614178</v>
      </c>
      <c r="J23" s="3"/>
      <c r="L23" s="13" t="s">
        <v>23</v>
      </c>
      <c r="M23" s="39">
        <f>Lcc_BKK!M23+Lcc_DMK!M23</f>
        <v>980085</v>
      </c>
      <c r="N23" s="37">
        <f>Lcc_BKK!N23+Lcc_DMK!N23</f>
        <v>1005101</v>
      </c>
      <c r="O23" s="169">
        <f t="shared" ref="O23" si="31">SUM(M23:N23)</f>
        <v>1985186</v>
      </c>
      <c r="P23" s="140">
        <f>Lcc_BKK!P23+Lcc_DMK!P23</f>
        <v>3427</v>
      </c>
      <c r="Q23" s="300">
        <f>O23+P23</f>
        <v>1988613</v>
      </c>
      <c r="R23" s="37">
        <f>Lcc_BKK!R23+Lcc_DMK!R23</f>
        <v>598</v>
      </c>
      <c r="S23" s="473">
        <f>Lcc_BKK!S23+Lcc_DMK!S23</f>
        <v>1329</v>
      </c>
      <c r="T23" s="477">
        <f t="shared" ref="T23" si="32">SUM(R23:S23)</f>
        <v>1927</v>
      </c>
      <c r="U23" s="486">
        <f>Lcc_BKK!U23+Lcc_DMK!U23</f>
        <v>0</v>
      </c>
      <c r="V23" s="300">
        <f>T23+U23</f>
        <v>1927</v>
      </c>
      <c r="W23" s="40">
        <f t="shared" ref="W23" si="33">IF(Q23=0,0,((V23/Q23)-1)*100)</f>
        <v>-99.903098290114769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27">
        <f>+C21+C22+C23</f>
        <v>19275</v>
      </c>
      <c r="D24" s="135">
        <f t="shared" ref="D24:H24" si="34">+D21+D22+D23</f>
        <v>19256</v>
      </c>
      <c r="E24" s="160">
        <f t="shared" si="34"/>
        <v>38531</v>
      </c>
      <c r="F24" s="127">
        <f t="shared" si="34"/>
        <v>110</v>
      </c>
      <c r="G24" s="135">
        <f t="shared" si="34"/>
        <v>122</v>
      </c>
      <c r="H24" s="160">
        <f t="shared" si="34"/>
        <v>232</v>
      </c>
      <c r="I24" s="130">
        <f>IF(E24=0,0,((H24/E24)-1)*100)</f>
        <v>-99.397887415327915</v>
      </c>
      <c r="J24" s="9"/>
      <c r="K24" s="10"/>
      <c r="L24" s="47" t="s">
        <v>40</v>
      </c>
      <c r="M24" s="48">
        <f>+M21+M22+M23</f>
        <v>3132931</v>
      </c>
      <c r="N24" s="49">
        <f t="shared" ref="N24:V24" si="35">+N21+N22+N23</f>
        <v>3171658</v>
      </c>
      <c r="O24" s="171">
        <f t="shared" si="35"/>
        <v>6304589</v>
      </c>
      <c r="P24" s="49">
        <f t="shared" si="35"/>
        <v>9968</v>
      </c>
      <c r="Q24" s="171">
        <f t="shared" si="35"/>
        <v>6314557</v>
      </c>
      <c r="R24" s="49">
        <f t="shared" si="35"/>
        <v>3316</v>
      </c>
      <c r="S24" s="475">
        <f t="shared" si="35"/>
        <v>5281</v>
      </c>
      <c r="T24" s="479">
        <f t="shared" si="35"/>
        <v>8597</v>
      </c>
      <c r="U24" s="488">
        <f t="shared" si="35"/>
        <v>1075</v>
      </c>
      <c r="V24" s="171">
        <f t="shared" si="35"/>
        <v>9672</v>
      </c>
      <c r="W24" s="50">
        <f>IF(Q24=0,0,((V24/Q24)-1)*100)</f>
        <v>-99.846830110172419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54843</v>
      </c>
      <c r="D25" s="128">
        <f t="shared" ref="D25:H25" si="36">+D16+D20+D24</f>
        <v>54758</v>
      </c>
      <c r="E25" s="510">
        <f t="shared" si="36"/>
        <v>109601</v>
      </c>
      <c r="F25" s="127">
        <f t="shared" si="36"/>
        <v>13840</v>
      </c>
      <c r="G25" s="129">
        <f t="shared" si="36"/>
        <v>13832</v>
      </c>
      <c r="H25" s="299">
        <f t="shared" si="36"/>
        <v>27672</v>
      </c>
      <c r="I25" s="130">
        <f>IF(E25=0,0,((H25/E25)-1)*100)</f>
        <v>-74.752055181978278</v>
      </c>
      <c r="J25" s="3"/>
      <c r="L25" s="41" t="s">
        <v>62</v>
      </c>
      <c r="M25" s="42">
        <f>+M16+M20+M24</f>
        <v>9125063</v>
      </c>
      <c r="N25" s="42">
        <f t="shared" ref="N25:U25" si="37">+N16+N20+N24</f>
        <v>9270668</v>
      </c>
      <c r="O25" s="511">
        <f t="shared" si="37"/>
        <v>18395731</v>
      </c>
      <c r="P25" s="42">
        <f t="shared" si="37"/>
        <v>33264</v>
      </c>
      <c r="Q25" s="511">
        <f t="shared" si="37"/>
        <v>18428995</v>
      </c>
      <c r="R25" s="42">
        <f t="shared" si="37"/>
        <v>1906937</v>
      </c>
      <c r="S25" s="42">
        <f t="shared" si="37"/>
        <v>2000167</v>
      </c>
      <c r="T25" s="511">
        <f t="shared" si="37"/>
        <v>3907104</v>
      </c>
      <c r="U25" s="42">
        <f t="shared" si="37"/>
        <v>8498</v>
      </c>
      <c r="V25" s="511">
        <f>+V16+V20+V24</f>
        <v>3915602</v>
      </c>
      <c r="W25" s="46">
        <f>IF(Q25=0,0,((V25/Q25)-1)*100)</f>
        <v>-78.753035637591736</v>
      </c>
    </row>
    <row r="26" spans="1:23" ht="14.25" thickTop="1" thickBot="1" x14ac:dyDescent="0.25">
      <c r="A26" s="3" t="str">
        <f t="shared" ref="A26" si="38">IF(ISERROR(F26/G26)," ",IF(F26/G26&gt;0.5,IF(F26/G26&lt;1.5," ","NOT OK"),"NOT OK"))</f>
        <v xml:space="preserve"> </v>
      </c>
      <c r="B26" s="126" t="s">
        <v>63</v>
      </c>
      <c r="C26" s="127">
        <f>+C12+C16+C20+C24</f>
        <v>71186</v>
      </c>
      <c r="D26" s="129">
        <f t="shared" ref="D26:H26" si="39">+D12+D16+D20+D24</f>
        <v>71069</v>
      </c>
      <c r="E26" s="299">
        <f t="shared" si="39"/>
        <v>142255</v>
      </c>
      <c r="F26" s="127">
        <f t="shared" si="39"/>
        <v>32984</v>
      </c>
      <c r="G26" s="129">
        <f t="shared" si="39"/>
        <v>32943</v>
      </c>
      <c r="H26" s="299">
        <f t="shared" si="39"/>
        <v>65927</v>
      </c>
      <c r="I26" s="130">
        <f>IF(E26=0,0,((H26/E26)-1)*100)</f>
        <v>-53.655759024287363</v>
      </c>
      <c r="J26" s="3"/>
      <c r="L26" s="472" t="s">
        <v>63</v>
      </c>
      <c r="M26" s="45">
        <f>+M12+M16+M20+M24</f>
        <v>11834649</v>
      </c>
      <c r="N26" s="43">
        <f t="shared" ref="N26:V26" si="40">+N12+N16+N20+N24</f>
        <v>11989761</v>
      </c>
      <c r="O26" s="301">
        <f t="shared" si="40"/>
        <v>23824410</v>
      </c>
      <c r="P26" s="43">
        <f t="shared" si="40"/>
        <v>46211</v>
      </c>
      <c r="Q26" s="301">
        <f t="shared" si="40"/>
        <v>23870621</v>
      </c>
      <c r="R26" s="43">
        <f t="shared" si="40"/>
        <v>5169871</v>
      </c>
      <c r="S26" s="474">
        <f t="shared" si="40"/>
        <v>5284145</v>
      </c>
      <c r="T26" s="478">
        <f t="shared" si="40"/>
        <v>10454016</v>
      </c>
      <c r="U26" s="487">
        <f t="shared" si="40"/>
        <v>17703</v>
      </c>
      <c r="V26" s="301">
        <f t="shared" si="40"/>
        <v>10471719</v>
      </c>
      <c r="W26" s="46">
        <f>IF(Q26=0,0,((V26/Q26)-1)*100)</f>
        <v>-56.131350751201659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f>Lcc_BKK!C35+Lcc_DMK!C35</f>
        <v>7779</v>
      </c>
      <c r="D35" s="122">
        <f>Lcc_BKK!D35+Lcc_DMK!D35</f>
        <v>7795</v>
      </c>
      <c r="E35" s="295">
        <f t="shared" ref="E35:E39" si="41">SUM(C35:D35)</f>
        <v>15574</v>
      </c>
      <c r="F35" s="120">
        <f>Lcc_BKK!F35+Lcc_DMK!F35</f>
        <v>7239</v>
      </c>
      <c r="G35" s="122">
        <f>Lcc_BKK!G35+Lcc_DMK!G35</f>
        <v>7252</v>
      </c>
      <c r="H35" s="295">
        <f t="shared" ref="H35:H39" si="42">SUM(F35:G35)</f>
        <v>14491</v>
      </c>
      <c r="I35" s="123">
        <f t="shared" ref="I35:I37" si="43">IF(E35=0,0,((H35/E35)-1)*100)</f>
        <v>-6.9538975215102106</v>
      </c>
      <c r="J35" s="3"/>
      <c r="K35" s="6"/>
      <c r="L35" s="13" t="s">
        <v>10</v>
      </c>
      <c r="M35" s="39">
        <f>Lcc_BKK!M35+Lcc_DMK!M35</f>
        <v>1139161</v>
      </c>
      <c r="N35" s="37">
        <f>Lcc_BKK!N35+Lcc_DMK!N35</f>
        <v>1144155</v>
      </c>
      <c r="O35" s="300">
        <f t="shared" ref="O35:O37" si="44">SUM(M35:N35)</f>
        <v>2283316</v>
      </c>
      <c r="P35" s="38">
        <f>Lcc_BKK!P35+Lcc_DMK!P35</f>
        <v>820</v>
      </c>
      <c r="Q35" s="302">
        <f>O35+P35</f>
        <v>2284136</v>
      </c>
      <c r="R35" s="39">
        <f>Lcc_BKK!R35+Lcc_DMK!R35</f>
        <v>1097206</v>
      </c>
      <c r="S35" s="37">
        <f>Lcc_BKK!S35+Lcc_DMK!S35</f>
        <v>1107042</v>
      </c>
      <c r="T35" s="300">
        <f t="shared" ref="T35:T37" si="45">SUM(R35:S35)</f>
        <v>2204248</v>
      </c>
      <c r="U35" s="38">
        <f>Lcc_BKK!U35+Lcc_DMK!U35</f>
        <v>217</v>
      </c>
      <c r="V35" s="302">
        <f>T35+U35</f>
        <v>2204465</v>
      </c>
      <c r="W35" s="40">
        <f t="shared" ref="W35:W37" si="46">IF(Q35=0,0,((V35/Q35)-1)*100)</f>
        <v>-3.4880147241670323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f>Lcc_BKK!C36+Lcc_DMK!C36</f>
        <v>7588</v>
      </c>
      <c r="D36" s="122">
        <f>Lcc_BKK!D36+Lcc_DMK!D36</f>
        <v>7587</v>
      </c>
      <c r="E36" s="295">
        <f t="shared" si="41"/>
        <v>15175</v>
      </c>
      <c r="F36" s="120">
        <f>Lcc_BKK!F36+Lcc_DMK!F36</f>
        <v>6932</v>
      </c>
      <c r="G36" s="122">
        <f>Lcc_BKK!G36+Lcc_DMK!G36</f>
        <v>6935</v>
      </c>
      <c r="H36" s="295">
        <f t="shared" si="42"/>
        <v>13867</v>
      </c>
      <c r="I36" s="123">
        <f t="shared" si="43"/>
        <v>-8.6194398682042817</v>
      </c>
      <c r="J36" s="3"/>
      <c r="K36" s="6"/>
      <c r="L36" s="13" t="s">
        <v>11</v>
      </c>
      <c r="M36" s="39">
        <f>Lcc_BKK!M36+Lcc_DMK!M36</f>
        <v>1095344</v>
      </c>
      <c r="N36" s="37">
        <f>Lcc_BKK!N36+Lcc_DMK!N36</f>
        <v>1104779</v>
      </c>
      <c r="O36" s="300">
        <f t="shared" si="44"/>
        <v>2200123</v>
      </c>
      <c r="P36" s="38">
        <f>Lcc_BKK!P36+Lcc_DMK!P36</f>
        <v>784</v>
      </c>
      <c r="Q36" s="300">
        <f>O36+P36</f>
        <v>2200907</v>
      </c>
      <c r="R36" s="39">
        <f>Lcc_BKK!R36+Lcc_DMK!R36</f>
        <v>1052805</v>
      </c>
      <c r="S36" s="37">
        <f>Lcc_BKK!S36+Lcc_DMK!S36</f>
        <v>1055023</v>
      </c>
      <c r="T36" s="300">
        <f t="shared" si="45"/>
        <v>2107828</v>
      </c>
      <c r="U36" s="38">
        <f>Lcc_BKK!U36+Lcc_DMK!U36</f>
        <v>340</v>
      </c>
      <c r="V36" s="300">
        <f>T36+U36</f>
        <v>2108168</v>
      </c>
      <c r="W36" s="40">
        <f t="shared" si="46"/>
        <v>-4.213671908899375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f>Lcc_BKK!C37+Lcc_DMK!C37</f>
        <v>8015</v>
      </c>
      <c r="D37" s="125">
        <f>Lcc_BKK!D37+Lcc_DMK!D37</f>
        <v>8034</v>
      </c>
      <c r="E37" s="295">
        <f t="shared" si="41"/>
        <v>16049</v>
      </c>
      <c r="F37" s="124">
        <f>Lcc_BKK!F37+Lcc_DMK!F37</f>
        <v>7275</v>
      </c>
      <c r="G37" s="125">
        <f>Lcc_BKK!G37+Lcc_DMK!G37</f>
        <v>7280</v>
      </c>
      <c r="H37" s="295">
        <f t="shared" si="42"/>
        <v>14555</v>
      </c>
      <c r="I37" s="123">
        <f t="shared" si="43"/>
        <v>-9.3089912144058822</v>
      </c>
      <c r="J37" s="3"/>
      <c r="K37" s="6"/>
      <c r="L37" s="22" t="s">
        <v>12</v>
      </c>
      <c r="M37" s="39">
        <f>Lcc_BKK!M37+Lcc_DMK!M37</f>
        <v>1125021</v>
      </c>
      <c r="N37" s="37">
        <f>Lcc_BKK!N37+Lcc_DMK!N37</f>
        <v>1201757</v>
      </c>
      <c r="O37" s="300">
        <f t="shared" si="44"/>
        <v>2326778</v>
      </c>
      <c r="P37" s="38">
        <f>Lcc_BKK!P37+Lcc_DMK!P37</f>
        <v>165</v>
      </c>
      <c r="Q37" s="319">
        <f>O37+P37</f>
        <v>2326943</v>
      </c>
      <c r="R37" s="39">
        <f>Lcc_BKK!R37+Lcc_DMK!R37</f>
        <v>1047534</v>
      </c>
      <c r="S37" s="37">
        <f>Lcc_BKK!S37+Lcc_DMK!S37</f>
        <v>1119343</v>
      </c>
      <c r="T37" s="300">
        <f t="shared" si="45"/>
        <v>2166877</v>
      </c>
      <c r="U37" s="38">
        <f>Lcc_BKK!U37+Lcc_DMK!U37</f>
        <v>51</v>
      </c>
      <c r="V37" s="319">
        <f>T37+U37</f>
        <v>2166928</v>
      </c>
      <c r="W37" s="40">
        <f t="shared" si="46"/>
        <v>-6.8766188084538378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7">+C35+C36+C37</f>
        <v>23382</v>
      </c>
      <c r="D38" s="129">
        <f t="shared" si="47"/>
        <v>23416</v>
      </c>
      <c r="E38" s="299">
        <f t="shared" si="41"/>
        <v>46798</v>
      </c>
      <c r="F38" s="127">
        <f t="shared" ref="F38:G38" si="48">+F35+F36+F37</f>
        <v>21446</v>
      </c>
      <c r="G38" s="129">
        <f t="shared" si="48"/>
        <v>21467</v>
      </c>
      <c r="H38" s="299">
        <f t="shared" si="42"/>
        <v>42913</v>
      </c>
      <c r="I38" s="130">
        <f>IF(E38=0,0,((H38/E38)-1)*100)</f>
        <v>-8.3016368220864116</v>
      </c>
      <c r="J38" s="3"/>
      <c r="L38" s="41" t="s">
        <v>57</v>
      </c>
      <c r="M38" s="45">
        <f t="shared" ref="M38:Q38" si="49">+M35+M36+M37</f>
        <v>3359526</v>
      </c>
      <c r="N38" s="43">
        <f t="shared" si="49"/>
        <v>3450691</v>
      </c>
      <c r="O38" s="301">
        <f t="shared" si="49"/>
        <v>6810217</v>
      </c>
      <c r="P38" s="43">
        <f t="shared" si="49"/>
        <v>1769</v>
      </c>
      <c r="Q38" s="301">
        <f t="shared" si="49"/>
        <v>6811986</v>
      </c>
      <c r="R38" s="45">
        <f t="shared" ref="R38:V38" si="50">+R35+R36+R37</f>
        <v>3197545</v>
      </c>
      <c r="S38" s="43">
        <f t="shared" si="50"/>
        <v>3281408</v>
      </c>
      <c r="T38" s="301">
        <f t="shared" si="50"/>
        <v>6478953</v>
      </c>
      <c r="U38" s="43">
        <f t="shared" si="50"/>
        <v>608</v>
      </c>
      <c r="V38" s="301">
        <f t="shared" si="50"/>
        <v>6479561</v>
      </c>
      <c r="W38" s="46">
        <f>IF(Q38=0,0,((V38/Q38)-1)*100)</f>
        <v>-4.8800012213765509</v>
      </c>
    </row>
    <row r="39" spans="1:23" ht="13.5" thickTop="1" x14ac:dyDescent="0.2">
      <c r="A39" s="3" t="str">
        <f t="shared" si="10"/>
        <v xml:space="preserve"> </v>
      </c>
      <c r="B39" s="106" t="s">
        <v>13</v>
      </c>
      <c r="C39" s="120">
        <f>Lcc_BKK!C39+Lcc_DMK!C39</f>
        <v>7945</v>
      </c>
      <c r="D39" s="122">
        <f>Lcc_BKK!D39+Lcc_DMK!D39</f>
        <v>7958</v>
      </c>
      <c r="E39" s="295">
        <f t="shared" si="41"/>
        <v>15903</v>
      </c>
      <c r="F39" s="120">
        <f>Lcc_BKK!F39+Lcc_DMK!F39</f>
        <v>7201</v>
      </c>
      <c r="G39" s="122">
        <f>Lcc_BKK!G39+Lcc_DMK!G39</f>
        <v>7214</v>
      </c>
      <c r="H39" s="295">
        <f t="shared" si="42"/>
        <v>14415</v>
      </c>
      <c r="I39" s="123">
        <f t="shared" ref="I39" si="51">IF(E39=0,0,((H39/E39)-1)*100)</f>
        <v>-9.3567251461988299</v>
      </c>
      <c r="J39" s="3"/>
      <c r="L39" s="13" t="s">
        <v>13</v>
      </c>
      <c r="M39" s="39">
        <f>Lcc_BKK!M39+Lcc_DMK!M39</f>
        <v>1202188</v>
      </c>
      <c r="N39" s="473">
        <f>Lcc_BKK!N39+Lcc_DMK!N39</f>
        <v>1140662</v>
      </c>
      <c r="O39" s="300">
        <f>SUM(M39:N39)</f>
        <v>2342850</v>
      </c>
      <c r="P39" s="38">
        <f>Lcc_BKK!P39+Lcc_DMK!P39</f>
        <v>162</v>
      </c>
      <c r="Q39" s="302">
        <f>O39+P39</f>
        <v>2343012</v>
      </c>
      <c r="R39" s="39">
        <f>Lcc_BKK!R39+Lcc_DMK!R39</f>
        <v>1128727</v>
      </c>
      <c r="S39" s="37">
        <f>Lcc_BKK!S39+Lcc_DMK!S39</f>
        <v>1071491</v>
      </c>
      <c r="T39" s="300">
        <f>SUM(R39:S39)</f>
        <v>2200218</v>
      </c>
      <c r="U39" s="38">
        <f>Lcc_BKK!U39+Lcc_DMK!U39</f>
        <v>259</v>
      </c>
      <c r="V39" s="302">
        <f>T39+U39</f>
        <v>2200477</v>
      </c>
      <c r="W39" s="40">
        <f t="shared" ref="W39" si="52">IF(Q39=0,0,((V39/Q39)-1)*100)</f>
        <v>-6.0834088771205668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20">
        <f>Lcc_BKK!C40+Lcc_DMK!C40</f>
        <v>6961</v>
      </c>
      <c r="D40" s="122">
        <f>Lcc_BKK!D40+Lcc_DMK!D40</f>
        <v>6980</v>
      </c>
      <c r="E40" s="295">
        <f>SUM(C40:D40)</f>
        <v>13941</v>
      </c>
      <c r="F40" s="120">
        <f>Lcc_BKK!F40+Lcc_DMK!F40</f>
        <v>7275</v>
      </c>
      <c r="G40" s="122">
        <f>Lcc_BKK!G40+Lcc_DMK!G40</f>
        <v>7266</v>
      </c>
      <c r="H40" s="295">
        <f>SUM(F40:G40)</f>
        <v>14541</v>
      </c>
      <c r="I40" s="123">
        <f>IF(E40=0,0,((H40/E40)-1)*100)</f>
        <v>4.3038519474930093</v>
      </c>
      <c r="J40" s="3"/>
      <c r="L40" s="13" t="s">
        <v>14</v>
      </c>
      <c r="M40" s="37">
        <f>Lcc_BKK!M40+Lcc_DMK!M40</f>
        <v>1075890</v>
      </c>
      <c r="N40" s="498">
        <f>Lcc_BKK!N40+Lcc_DMK!N40</f>
        <v>1057157</v>
      </c>
      <c r="O40" s="300">
        <f>SUM(M40:N40)</f>
        <v>2133047</v>
      </c>
      <c r="P40" s="38">
        <f>Lcc_BKK!P40+Lcc_DMK!P40</f>
        <v>333</v>
      </c>
      <c r="Q40" s="302">
        <f>O40+P40</f>
        <v>2133380</v>
      </c>
      <c r="R40" s="39">
        <f>Lcc_BKK!R40+Lcc_DMK!R40</f>
        <v>986099</v>
      </c>
      <c r="S40" s="37">
        <f>Lcc_BKK!S40+Lcc_DMK!S40</f>
        <v>976265</v>
      </c>
      <c r="T40" s="300">
        <f>SUM(R40:S40)</f>
        <v>1962364</v>
      </c>
      <c r="U40" s="38">
        <f>Lcc_BKK!U40+Lcc_DMK!U40</f>
        <v>219</v>
      </c>
      <c r="V40" s="302">
        <f>T40+U40</f>
        <v>1962583</v>
      </c>
      <c r="W40" s="40">
        <f>IF(Q40=0,0,((V40/Q40)-1)*100)</f>
        <v>-8.005934245188385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20">
        <f>Lcc_BKK!C41+Lcc_DMK!C41</f>
        <v>7530</v>
      </c>
      <c r="D41" s="122">
        <f>Lcc_BKK!D41+Lcc_DMK!D41</f>
        <v>7539</v>
      </c>
      <c r="E41" s="295">
        <f t="shared" ref="E41" si="53">SUM(C41:D41)</f>
        <v>15069</v>
      </c>
      <c r="F41" s="120">
        <f>Lcc_BKK!F41+Lcc_DMK!F41</f>
        <v>6089</v>
      </c>
      <c r="G41" s="122">
        <f>Lcc_BKK!G41+Lcc_DMK!G41</f>
        <v>6074</v>
      </c>
      <c r="H41" s="295">
        <f t="shared" ref="H41" si="54">SUM(F41:G41)</f>
        <v>12163</v>
      </c>
      <c r="I41" s="123">
        <f>IF(E41=0,0,((H41/E41)-1)*100)</f>
        <v>-19.284624062645161</v>
      </c>
      <c r="J41" s="3"/>
      <c r="L41" s="13" t="s">
        <v>15</v>
      </c>
      <c r="M41" s="37">
        <f>Lcc_BKK!M41+Lcc_DMK!M41</f>
        <v>1161249</v>
      </c>
      <c r="N41" s="498">
        <f>Lcc_BKK!N41+Lcc_DMK!N41</f>
        <v>1129086</v>
      </c>
      <c r="O41" s="169">
        <f t="shared" ref="O41" si="55">SUM(M41:N41)</f>
        <v>2290335</v>
      </c>
      <c r="P41" s="38">
        <f>Lcc_BKK!P41+Lcc_DMK!P41</f>
        <v>936</v>
      </c>
      <c r="Q41" s="172">
        <f>O41+P41</f>
        <v>2291271</v>
      </c>
      <c r="R41" s="39">
        <f>Lcc_BKK!R41+Lcc_DMK!R41</f>
        <v>614482</v>
      </c>
      <c r="S41" s="37">
        <f>Lcc_BKK!S41+Lcc_DMK!S41</f>
        <v>617883</v>
      </c>
      <c r="T41" s="169">
        <f t="shared" ref="T41" si="56">SUM(R41:S41)</f>
        <v>1232365</v>
      </c>
      <c r="U41" s="38">
        <f>Lcc_BKK!U41+Lcc_DMK!U41</f>
        <v>124</v>
      </c>
      <c r="V41" s="172">
        <f>T41+U41</f>
        <v>1232489</v>
      </c>
      <c r="W41" s="40">
        <f>IF(Q41=0,0,((V41/Q41)-1)*100)</f>
        <v>-46.209374622207498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27">
        <f>+C39+C40+C41</f>
        <v>22436</v>
      </c>
      <c r="D42" s="129">
        <f t="shared" ref="D42" si="57">+D39+D40+D41</f>
        <v>22477</v>
      </c>
      <c r="E42" s="299">
        <f t="shared" ref="E42" si="58">+E39+E40+E41</f>
        <v>44913</v>
      </c>
      <c r="F42" s="127">
        <f t="shared" ref="F42" si="59">+F39+F40+F41</f>
        <v>20565</v>
      </c>
      <c r="G42" s="129">
        <f t="shared" ref="G42" si="60">+G39+G40+G41</f>
        <v>20554</v>
      </c>
      <c r="H42" s="299">
        <f t="shared" ref="H42" si="61">+H39+H40+H41</f>
        <v>41119</v>
      </c>
      <c r="I42" s="130">
        <f>IF(E42=0,0,((H42/E42)-1)*100)</f>
        <v>-8.4474428339233576</v>
      </c>
      <c r="J42" s="3"/>
      <c r="L42" s="41" t="s">
        <v>61</v>
      </c>
      <c r="M42" s="45">
        <f>+M39+M40+M41</f>
        <v>3439327</v>
      </c>
      <c r="N42" s="43">
        <f t="shared" ref="N42" si="62">+N39+N40+N41</f>
        <v>3326905</v>
      </c>
      <c r="O42" s="301">
        <f t="shared" ref="O42" si="63">+O39+O40+O41</f>
        <v>6766232</v>
      </c>
      <c r="P42" s="43">
        <f t="shared" ref="P42" si="64">+P39+P40+P41</f>
        <v>1431</v>
      </c>
      <c r="Q42" s="301">
        <f t="shared" ref="Q42" si="65">+Q39+Q40+Q41</f>
        <v>6767663</v>
      </c>
      <c r="R42" s="43">
        <f t="shared" ref="R42" si="66">+R39+R40+R41</f>
        <v>2729308</v>
      </c>
      <c r="S42" s="474">
        <f t="shared" ref="S42" si="67">+S39+S40+S41</f>
        <v>2665639</v>
      </c>
      <c r="T42" s="478">
        <f t="shared" ref="T42" si="68">+T39+T40+T41</f>
        <v>5394947</v>
      </c>
      <c r="U42" s="487">
        <f t="shared" ref="U42" si="69">+U39+U40+U41</f>
        <v>602</v>
      </c>
      <c r="V42" s="301">
        <f t="shared" ref="V42" si="70">+V39+V40+V41</f>
        <v>5395549</v>
      </c>
      <c r="W42" s="46">
        <f>IF(Q42=0,0,((V42/Q42)-1)*100)</f>
        <v>-20.274561543622958</v>
      </c>
    </row>
    <row r="43" spans="1:23" ht="13.5" thickTop="1" x14ac:dyDescent="0.2">
      <c r="A43" s="3" t="str">
        <f t="shared" ref="A43" si="71">IF(ISERROR(F43/G43)," ",IF(F43/G43&gt;0.5,IF(F43/G43&lt;1.5," ","NOT OK"),"NOT OK"))</f>
        <v xml:space="preserve"> </v>
      </c>
      <c r="B43" s="106" t="s">
        <v>16</v>
      </c>
      <c r="C43" s="120">
        <f>Lcc_BKK!C43+Lcc_DMK!C43</f>
        <v>7321</v>
      </c>
      <c r="D43" s="122">
        <f>Lcc_BKK!D43+Lcc_DMK!D43</f>
        <v>7334</v>
      </c>
      <c r="E43" s="295">
        <f t="shared" ref="E43" si="72">SUM(C43:D43)</f>
        <v>14655</v>
      </c>
      <c r="F43" s="120">
        <f>Lcc_BKK!F43+Lcc_DMK!F43</f>
        <v>311</v>
      </c>
      <c r="G43" s="122">
        <f>Lcc_BKK!G43+Lcc_DMK!G43</f>
        <v>311</v>
      </c>
      <c r="H43" s="295">
        <f t="shared" ref="H43" si="73">SUM(F43:G43)</f>
        <v>622</v>
      </c>
      <c r="I43" s="123">
        <f t="shared" ref="I43" si="74">IF(E43=0,0,((H43/E43)-1)*100)</f>
        <v>-95.755714773114974</v>
      </c>
      <c r="J43" s="3"/>
      <c r="L43" s="13" t="s">
        <v>16</v>
      </c>
      <c r="M43" s="37">
        <f>Lcc_BKK!M43+Lcc_DMK!M43</f>
        <v>1090205</v>
      </c>
      <c r="N43" s="498">
        <f>Lcc_BKK!N43+Lcc_DMK!N43</f>
        <v>1082507</v>
      </c>
      <c r="O43" s="169">
        <f t="shared" ref="O43" si="75">SUM(M43:N43)</f>
        <v>2172712</v>
      </c>
      <c r="P43" s="38">
        <f>Lcc_BKK!P43+Lcc_DMK!P43</f>
        <v>651</v>
      </c>
      <c r="Q43" s="172">
        <f>O43+P43</f>
        <v>2173363</v>
      </c>
      <c r="R43" s="39">
        <f>Lcc_BKK!R43+Lcc_DMK!R43</f>
        <v>24329</v>
      </c>
      <c r="S43" s="37">
        <f>Lcc_BKK!S43+Lcc_DMK!S43</f>
        <v>21328</v>
      </c>
      <c r="T43" s="169">
        <f t="shared" ref="T43" si="76">SUM(R43:S43)</f>
        <v>45657</v>
      </c>
      <c r="U43" s="38">
        <f>Lcc_BKK!U43+Lcc_DMK!U43</f>
        <v>27</v>
      </c>
      <c r="V43" s="172">
        <f>T43+U43</f>
        <v>45684</v>
      </c>
      <c r="W43" s="40">
        <f t="shared" ref="W43" si="77">IF(Q43=0,0,((V43/Q43)-1)*100)</f>
        <v>-97.898004153010802</v>
      </c>
    </row>
    <row r="44" spans="1:23" x14ac:dyDescent="0.2">
      <c r="A44" s="3" t="str">
        <f t="shared" ref="A44" si="78">IF(ISERROR(F44/G44)," ",IF(F44/G44&gt;0.5,IF(F44/G44&lt;1.5," ","NOT OK"),"NOT OK"))</f>
        <v xml:space="preserve"> </v>
      </c>
      <c r="B44" s="106" t="s">
        <v>66</v>
      </c>
      <c r="C44" s="120">
        <f>Lcc_BKK!C44+Lcc_DMK!C44</f>
        <v>7172</v>
      </c>
      <c r="D44" s="122">
        <f>Lcc_BKK!D44+Lcc_DMK!D44</f>
        <v>7176</v>
      </c>
      <c r="E44" s="158">
        <f>SUM(C44:D44)</f>
        <v>14348</v>
      </c>
      <c r="F44" s="120">
        <f>Lcc_BKK!F44+Lcc_DMK!F44</f>
        <v>1135</v>
      </c>
      <c r="G44" s="122">
        <f>Lcc_BKK!G44+Lcc_DMK!G44</f>
        <v>1135</v>
      </c>
      <c r="H44" s="158">
        <f>SUM(F44:G44)</f>
        <v>2270</v>
      </c>
      <c r="I44" s="123">
        <f>IF(E44=0,0,((H44/E44)-1)*100)</f>
        <v>-84.178979648731527</v>
      </c>
      <c r="J44" s="3"/>
      <c r="L44" s="13" t="s">
        <v>66</v>
      </c>
      <c r="M44" s="37">
        <f>Lcc_BKK!M44+Lcc_DMK!M44</f>
        <v>1051497</v>
      </c>
      <c r="N44" s="498">
        <f>Lcc_BKK!N44+Lcc_DMK!N44</f>
        <v>1044749</v>
      </c>
      <c r="O44" s="169">
        <f>SUM(M44:N44)</f>
        <v>2096246</v>
      </c>
      <c r="P44" s="38">
        <f>Lcc_BKK!P44+Lcc_DMK!P44</f>
        <v>120</v>
      </c>
      <c r="Q44" s="172">
        <f>O44+P44</f>
        <v>2096366</v>
      </c>
      <c r="R44" s="39">
        <f>Lcc_BKK!R44+Lcc_DMK!R44</f>
        <v>108989</v>
      </c>
      <c r="S44" s="37">
        <f>Lcc_BKK!S44+Lcc_DMK!S44</f>
        <v>98851</v>
      </c>
      <c r="T44" s="169">
        <f>SUM(R44:S44)</f>
        <v>207840</v>
      </c>
      <c r="U44" s="38">
        <f>Lcc_BKK!U44+Lcc_DMK!U44</f>
        <v>0</v>
      </c>
      <c r="V44" s="172">
        <f>T44+U44</f>
        <v>207840</v>
      </c>
      <c r="W44" s="40">
        <f t="shared" ref="W44" si="79">IF(Q44=0,0,((V44/Q44)-1)*100)</f>
        <v>-90.085700683945461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20">
        <f>Lcc_BKK!C45+Lcc_DMK!C45</f>
        <v>6937</v>
      </c>
      <c r="D45" s="122">
        <f>Lcc_BKK!D45+Lcc_DMK!D45</f>
        <v>6952</v>
      </c>
      <c r="E45" s="158">
        <f>SUM(C45:D45)</f>
        <v>13889</v>
      </c>
      <c r="F45" s="120">
        <f>Lcc_BKK!F45+Lcc_DMK!F45</f>
        <v>2773</v>
      </c>
      <c r="G45" s="122">
        <f>Lcc_BKK!G45+Lcc_DMK!G45</f>
        <v>2774</v>
      </c>
      <c r="H45" s="158">
        <f>SUM(F45:G45)</f>
        <v>5547</v>
      </c>
      <c r="I45" s="123">
        <f>IF(E45=0,0,((H45/E45)-1)*100)</f>
        <v>-60.061919504643967</v>
      </c>
      <c r="J45" s="3"/>
      <c r="L45" s="13" t="s">
        <v>18</v>
      </c>
      <c r="M45" s="37">
        <f>Lcc_BKK!M45+Lcc_DMK!M45</f>
        <v>986570</v>
      </c>
      <c r="N45" s="498">
        <f>Lcc_BKK!N45+Lcc_DMK!N45</f>
        <v>983446</v>
      </c>
      <c r="O45" s="169">
        <f>SUM(M45:N45)</f>
        <v>1970016</v>
      </c>
      <c r="P45" s="140">
        <f>Lcc_BKK!P45+Lcc_DMK!P45</f>
        <v>347</v>
      </c>
      <c r="Q45" s="169">
        <f>O45+P45</f>
        <v>1970363</v>
      </c>
      <c r="R45" s="37">
        <f>Lcc_BKK!R45+Lcc_DMK!R45</f>
        <v>282553</v>
      </c>
      <c r="S45" s="473">
        <f>Lcc_BKK!S45+Lcc_DMK!S45</f>
        <v>259736</v>
      </c>
      <c r="T45" s="172">
        <f>SUM(R45:S45)</f>
        <v>542289</v>
      </c>
      <c r="U45" s="140">
        <f>Lcc_BKK!U45+Lcc_DMK!U45</f>
        <v>0</v>
      </c>
      <c r="V45" s="169">
        <f>T45+U45</f>
        <v>542289</v>
      </c>
      <c r="W45" s="40">
        <f>IF(Q45=0,0,((V45/Q45)-1)*100)</f>
        <v>-72.477710959858669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27">
        <f>+C43+C44+C45</f>
        <v>21430</v>
      </c>
      <c r="D46" s="135">
        <f>+D43+D44+D45</f>
        <v>21462</v>
      </c>
      <c r="E46" s="160">
        <f t="shared" ref="E46" si="80">+E43+E44+E45</f>
        <v>42892</v>
      </c>
      <c r="F46" s="127">
        <f t="shared" ref="F46" si="81">+F43+F44+F45</f>
        <v>4219</v>
      </c>
      <c r="G46" s="135">
        <f t="shared" ref="G46" si="82">+G43+G44+G45</f>
        <v>4220</v>
      </c>
      <c r="H46" s="160">
        <f t="shared" ref="H46" si="83">+H43+H44+H45</f>
        <v>8439</v>
      </c>
      <c r="I46" s="130">
        <f>IF(E46=0,0,((H46/E46)-1)*100)</f>
        <v>-80.325002331437105</v>
      </c>
      <c r="J46" s="9"/>
      <c r="K46" s="10"/>
      <c r="L46" s="47" t="s">
        <v>19</v>
      </c>
      <c r="M46" s="48">
        <f>+M43+M44+M45</f>
        <v>3128272</v>
      </c>
      <c r="N46" s="49">
        <f t="shared" ref="N46" si="84">+N43+N44+N45</f>
        <v>3110702</v>
      </c>
      <c r="O46" s="171">
        <f t="shared" ref="O46" si="85">+O43+O44+O45</f>
        <v>6238974</v>
      </c>
      <c r="P46" s="49">
        <f t="shared" ref="P46" si="86">+P43+P44+P45</f>
        <v>1118</v>
      </c>
      <c r="Q46" s="171">
        <f t="shared" ref="Q46" si="87">+Q43+Q44+Q45</f>
        <v>6240092</v>
      </c>
      <c r="R46" s="49">
        <f t="shared" ref="R46" si="88">+R43+R44+R45</f>
        <v>415871</v>
      </c>
      <c r="S46" s="475">
        <f t="shared" ref="S46" si="89">+S43+S44+S45</f>
        <v>379915</v>
      </c>
      <c r="T46" s="479">
        <f t="shared" ref="T46" si="90">+T43+T44+T45</f>
        <v>795786</v>
      </c>
      <c r="U46" s="488">
        <f t="shared" ref="U46" si="91">+U43+U44+U45</f>
        <v>27</v>
      </c>
      <c r="V46" s="171">
        <f t="shared" ref="V46" si="92">+V43+V44+V45</f>
        <v>795813</v>
      </c>
      <c r="W46" s="50">
        <f>IF(Q46=0,0,((V46/Q46)-1)*100)</f>
        <v>-87.246774566785234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20</v>
      </c>
      <c r="C47" s="120">
        <f>Lcc_BKK!C47+Lcc_DMK!C47</f>
        <v>7041</v>
      </c>
      <c r="D47" s="122">
        <f>Lcc_BKK!D47+Lcc_DMK!D47</f>
        <v>7047</v>
      </c>
      <c r="E47" s="161">
        <f>SUM(C47:D47)</f>
        <v>14088</v>
      </c>
      <c r="F47" s="120">
        <f>Lcc_BKK!F47+Lcc_DMK!F47</f>
        <v>5142</v>
      </c>
      <c r="G47" s="122">
        <f>Lcc_BKK!G47+Lcc_DMK!G47</f>
        <v>5146</v>
      </c>
      <c r="H47" s="161">
        <f>SUM(F47:G47)</f>
        <v>10288</v>
      </c>
      <c r="I47" s="123">
        <f t="shared" ref="I47" si="93">IF(E47=0,0,((H47/E47)-1)*100)</f>
        <v>-26.973310618966494</v>
      </c>
      <c r="J47" s="3"/>
      <c r="L47" s="13" t="s">
        <v>21</v>
      </c>
      <c r="M47" s="37">
        <f>Lcc_BKK!M47+Lcc_DMK!M47</f>
        <v>1007990</v>
      </c>
      <c r="N47" s="498">
        <f>Lcc_BKK!N47+Lcc_DMK!N47</f>
        <v>1013838</v>
      </c>
      <c r="O47" s="490">
        <f>SUM(M47:N47)</f>
        <v>2021828</v>
      </c>
      <c r="P47" s="491">
        <f>Lcc_BKK!P47+Lcc_DMK!P47</f>
        <v>128</v>
      </c>
      <c r="Q47" s="492">
        <f>O47+P47</f>
        <v>2021956</v>
      </c>
      <c r="R47" s="37">
        <f>Lcc_BKK!R47+Lcc_DMK!R47</f>
        <v>568704</v>
      </c>
      <c r="S47" s="473">
        <f>Lcc_BKK!S47+Lcc_DMK!S47</f>
        <v>564736</v>
      </c>
      <c r="T47" s="172">
        <f>SUM(R47:S47)</f>
        <v>1133440</v>
      </c>
      <c r="U47" s="140">
        <f>Lcc_BKK!U47+Lcc_DMK!U47</f>
        <v>141</v>
      </c>
      <c r="V47" s="300">
        <f>T47+U47</f>
        <v>1133581</v>
      </c>
      <c r="W47" s="40">
        <f>IF(Q47=0,0,((V47/Q47)-1)*100)</f>
        <v>-43.936416024878881</v>
      </c>
    </row>
    <row r="48" spans="1:23" x14ac:dyDescent="0.2">
      <c r="A48" s="3" t="str">
        <f t="shared" ref="A48" si="94">IF(ISERROR(F48/G48)," ",IF(F48/G48&gt;0.5,IF(F48/G48&lt;1.5," ","NOT OK"),"NOT OK"))</f>
        <v xml:space="preserve"> </v>
      </c>
      <c r="B48" s="106" t="s">
        <v>22</v>
      </c>
      <c r="C48" s="120">
        <f>Lcc_BKK!C48+Lcc_DMK!C48</f>
        <v>7143</v>
      </c>
      <c r="D48" s="122">
        <f>Lcc_BKK!D48+Lcc_DMK!D48</f>
        <v>7154</v>
      </c>
      <c r="E48" s="152">
        <f>SUM(C48:D48)</f>
        <v>14297</v>
      </c>
      <c r="F48" s="120">
        <f>Lcc_BKK!F48+Lcc_DMK!F48</f>
        <v>6081</v>
      </c>
      <c r="G48" s="122">
        <f>Lcc_BKK!G48+Lcc_DMK!G48</f>
        <v>6075</v>
      </c>
      <c r="H48" s="152">
        <f>SUM(F48:G48)</f>
        <v>12156</v>
      </c>
      <c r="I48" s="123">
        <f>IF(E48=0,0,((H48/E48)-1)*100)</f>
        <v>-14.97516961600336</v>
      </c>
      <c r="J48" s="3"/>
      <c r="L48" s="13" t="s">
        <v>22</v>
      </c>
      <c r="M48" s="37">
        <f>Lcc_BKK!M48+Lcc_DMK!M48</f>
        <v>1058680</v>
      </c>
      <c r="N48" s="498">
        <f>Lcc_BKK!N48+Lcc_DMK!N48</f>
        <v>1037989</v>
      </c>
      <c r="O48" s="493">
        <f>SUM(M48:N48)</f>
        <v>2096669</v>
      </c>
      <c r="P48" s="494">
        <f>Lcc_BKK!P48+Lcc_DMK!P48</f>
        <v>79</v>
      </c>
      <c r="Q48" s="495">
        <f>O48+P48</f>
        <v>2096748</v>
      </c>
      <c r="R48" s="37">
        <f>Lcc_BKK!R48+Lcc_DMK!R48</f>
        <v>735152</v>
      </c>
      <c r="S48" s="473">
        <f>Lcc_BKK!S48+Lcc_DMK!S48</f>
        <v>702659</v>
      </c>
      <c r="T48" s="169">
        <f>SUM(R48:S48)</f>
        <v>1437811</v>
      </c>
      <c r="U48" s="486">
        <f>Lcc_BKK!U48+Lcc_DMK!U48</f>
        <v>55</v>
      </c>
      <c r="V48" s="300">
        <f>T48+U48</f>
        <v>1437866</v>
      </c>
      <c r="W48" s="40">
        <f t="shared" ref="W48" si="95">IF(Q48=0,0,((V48/Q48)-1)*100)</f>
        <v>-31.423995635145474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20">
        <f>Lcc_BKK!C49+Lcc_DMK!C49</f>
        <v>6561</v>
      </c>
      <c r="D49" s="136">
        <f>Lcc_BKK!D49+Lcc_DMK!D49</f>
        <v>6569</v>
      </c>
      <c r="E49" s="298">
        <f t="shared" ref="E49" si="96">SUM(C49:D49)</f>
        <v>13130</v>
      </c>
      <c r="F49" s="120">
        <f>Lcc_BKK!F49+Lcc_DMK!F49</f>
        <v>6116</v>
      </c>
      <c r="G49" s="136">
        <f>Lcc_BKK!G49+Lcc_DMK!G49</f>
        <v>6119</v>
      </c>
      <c r="H49" s="298">
        <f t="shared" ref="H49" si="97">SUM(F49:G49)</f>
        <v>12235</v>
      </c>
      <c r="I49" s="137">
        <f t="shared" ref="I49" si="98">IF(E49=0,0,((H49/E49)-1)*100)</f>
        <v>-6.8164508758568161</v>
      </c>
      <c r="J49" s="3"/>
      <c r="L49" s="13" t="s">
        <v>23</v>
      </c>
      <c r="M49" s="37">
        <f>Lcc_BKK!M49+Lcc_DMK!M49</f>
        <v>940626</v>
      </c>
      <c r="N49" s="498">
        <f>Lcc_BKK!N49+Lcc_DMK!N49</f>
        <v>947292</v>
      </c>
      <c r="O49" s="493">
        <f t="shared" ref="O49" si="99">SUM(M49:N49)</f>
        <v>1887918</v>
      </c>
      <c r="P49" s="494">
        <f>Lcc_BKK!P49+Lcc_DMK!P49</f>
        <v>141</v>
      </c>
      <c r="Q49" s="495">
        <f>O49+P49</f>
        <v>1888059</v>
      </c>
      <c r="R49" s="37">
        <f>Lcc_BKK!R49+Lcc_DMK!R49</f>
        <v>772567</v>
      </c>
      <c r="S49" s="473">
        <f>Lcc_BKK!S49+Lcc_DMK!S49</f>
        <v>767163</v>
      </c>
      <c r="T49" s="169">
        <f t="shared" ref="T49" si="100">SUM(R49:S49)</f>
        <v>1539730</v>
      </c>
      <c r="U49" s="486">
        <f>Lcc_BKK!U49+Lcc_DMK!U49</f>
        <v>315</v>
      </c>
      <c r="V49" s="300">
        <f>T49+U49</f>
        <v>1540045</v>
      </c>
      <c r="W49" s="40">
        <f>IF(Q49=0,0,((V49/Q49)-1)*100)</f>
        <v>-18.432368903725994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27">
        <f>+C47+C48+C49</f>
        <v>20745</v>
      </c>
      <c r="D50" s="135">
        <f t="shared" ref="D50" si="101">+D47+D48+D49</f>
        <v>20770</v>
      </c>
      <c r="E50" s="160">
        <f t="shared" ref="E50" si="102">+E47+E48+E49</f>
        <v>41515</v>
      </c>
      <c r="F50" s="127">
        <f t="shared" ref="F50" si="103">+F47+F48+F49</f>
        <v>17339</v>
      </c>
      <c r="G50" s="135">
        <f t="shared" ref="G50" si="104">+G47+G48+G49</f>
        <v>17340</v>
      </c>
      <c r="H50" s="160">
        <f t="shared" ref="H50" si="105">+H47+H48+H49</f>
        <v>34679</v>
      </c>
      <c r="I50" s="130">
        <f>IF(E50=0,0,((H50/E50)-1)*100)</f>
        <v>-16.466337468384918</v>
      </c>
      <c r="J50" s="9"/>
      <c r="K50" s="10"/>
      <c r="L50" s="47" t="s">
        <v>40</v>
      </c>
      <c r="M50" s="48">
        <f>+M47+M48+M49</f>
        <v>3007296</v>
      </c>
      <c r="N50" s="49">
        <f t="shared" ref="N50" si="106">+N47+N48+N49</f>
        <v>2999119</v>
      </c>
      <c r="O50" s="171">
        <f t="shared" ref="O50" si="107">+O47+O48+O49</f>
        <v>6006415</v>
      </c>
      <c r="P50" s="49">
        <f t="shared" ref="P50" si="108">+P47+P48+P49</f>
        <v>348</v>
      </c>
      <c r="Q50" s="171">
        <f t="shared" ref="Q50" si="109">+Q47+Q48+Q49</f>
        <v>6006763</v>
      </c>
      <c r="R50" s="49">
        <f t="shared" ref="R50" si="110">+R47+R48+R49</f>
        <v>2076423</v>
      </c>
      <c r="S50" s="475">
        <f t="shared" ref="S50" si="111">+S47+S48+S49</f>
        <v>2034558</v>
      </c>
      <c r="T50" s="479">
        <f t="shared" ref="T50" si="112">+T47+T48+T49</f>
        <v>4110981</v>
      </c>
      <c r="U50" s="488">
        <f t="shared" ref="U50" si="113">+U47+U48+U49</f>
        <v>511</v>
      </c>
      <c r="V50" s="171">
        <f t="shared" ref="V50" si="114">+V47+V48+V49</f>
        <v>4111492</v>
      </c>
      <c r="W50" s="50">
        <f>IF(Q50=0,0,((V50/Q50)-1)*100)</f>
        <v>-31.552285315734952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64611</v>
      </c>
      <c r="D51" s="128">
        <f t="shared" ref="D51:H51" si="115">+D42+D46+D50</f>
        <v>64709</v>
      </c>
      <c r="E51" s="510">
        <f t="shared" si="115"/>
        <v>129320</v>
      </c>
      <c r="F51" s="127">
        <f t="shared" si="115"/>
        <v>42123</v>
      </c>
      <c r="G51" s="129">
        <f t="shared" si="115"/>
        <v>42114</v>
      </c>
      <c r="H51" s="299">
        <f t="shared" si="115"/>
        <v>84237</v>
      </c>
      <c r="I51" s="130">
        <f>IF(E51=0,0,((H51/E51)-1)*100)</f>
        <v>-34.861583668419428</v>
      </c>
      <c r="J51" s="3"/>
      <c r="L51" s="41" t="s">
        <v>62</v>
      </c>
      <c r="M51" s="42">
        <f>+M42+M46+M50</f>
        <v>9574895</v>
      </c>
      <c r="N51" s="42">
        <f t="shared" ref="N51" si="116">+N42+N46+N50</f>
        <v>9436726</v>
      </c>
      <c r="O51" s="511">
        <f t="shared" ref="O51" si="117">+O42+O46+O50</f>
        <v>19011621</v>
      </c>
      <c r="P51" s="42">
        <f t="shared" ref="P51" si="118">+P42+P46+P50</f>
        <v>2897</v>
      </c>
      <c r="Q51" s="511">
        <f t="shared" ref="Q51" si="119">+Q42+Q46+Q50</f>
        <v>19014518</v>
      </c>
      <c r="R51" s="42">
        <f t="shared" ref="R51" si="120">+R42+R46+R50</f>
        <v>5221602</v>
      </c>
      <c r="S51" s="42">
        <f t="shared" ref="S51" si="121">+S42+S46+S50</f>
        <v>5080112</v>
      </c>
      <c r="T51" s="511">
        <f t="shared" ref="T51" si="122">+T42+T46+T50</f>
        <v>10301714</v>
      </c>
      <c r="U51" s="42">
        <f t="shared" ref="U51" si="123">+U42+U46+U50</f>
        <v>1140</v>
      </c>
      <c r="V51" s="511">
        <f>+V42+V46+V50</f>
        <v>10302854</v>
      </c>
      <c r="W51" s="46">
        <f>IF(Q51=0,0,((V51/Q51)-1)*100)</f>
        <v>-45.815855021936393</v>
      </c>
    </row>
    <row r="52" spans="1:23" ht="14.25" thickTop="1" thickBot="1" x14ac:dyDescent="0.25">
      <c r="A52" s="3" t="str">
        <f t="shared" ref="A52" si="124">IF(ISERROR(F52/G52)," ",IF(F52/G52&gt;0.5,IF(F52/G52&lt;1.5," ","NOT OK"),"NOT OK"))</f>
        <v xml:space="preserve"> </v>
      </c>
      <c r="B52" s="126" t="s">
        <v>63</v>
      </c>
      <c r="C52" s="127">
        <f>+C38+C42+C46+C50</f>
        <v>87993</v>
      </c>
      <c r="D52" s="129">
        <f t="shared" ref="D52:H52" si="125">+D38+D42+D46+D50</f>
        <v>88125</v>
      </c>
      <c r="E52" s="299">
        <f t="shared" si="125"/>
        <v>176118</v>
      </c>
      <c r="F52" s="127">
        <f t="shared" si="125"/>
        <v>63569</v>
      </c>
      <c r="G52" s="129">
        <f t="shared" si="125"/>
        <v>63581</v>
      </c>
      <c r="H52" s="299">
        <f t="shared" si="125"/>
        <v>127150</v>
      </c>
      <c r="I52" s="130">
        <f>IF(E52=0,0,((H52/E52)-1)*100)</f>
        <v>-27.804085896955456</v>
      </c>
      <c r="J52" s="3"/>
      <c r="L52" s="472" t="s">
        <v>63</v>
      </c>
      <c r="M52" s="45">
        <f>+M38+M42+M46+M50</f>
        <v>12934421</v>
      </c>
      <c r="N52" s="43">
        <f t="shared" ref="N52:V52" si="126">+N38+N42+N46+N50</f>
        <v>12887417</v>
      </c>
      <c r="O52" s="301">
        <f t="shared" si="126"/>
        <v>25821838</v>
      </c>
      <c r="P52" s="43">
        <f t="shared" si="126"/>
        <v>4666</v>
      </c>
      <c r="Q52" s="301">
        <f t="shared" si="126"/>
        <v>25826504</v>
      </c>
      <c r="R52" s="43">
        <f t="shared" si="126"/>
        <v>8419147</v>
      </c>
      <c r="S52" s="474">
        <f t="shared" si="126"/>
        <v>8361520</v>
      </c>
      <c r="T52" s="478">
        <f t="shared" si="126"/>
        <v>16780667</v>
      </c>
      <c r="U52" s="487">
        <f t="shared" si="126"/>
        <v>1748</v>
      </c>
      <c r="V52" s="301">
        <f t="shared" si="126"/>
        <v>16782415</v>
      </c>
      <c r="W52" s="46">
        <f>IF(Q52=0,0,((V52/Q52)-1)*100)</f>
        <v>-35.018634345554474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27">+C9+C35</f>
        <v>13094</v>
      </c>
      <c r="D61" s="122">
        <f t="shared" si="127"/>
        <v>13094</v>
      </c>
      <c r="E61" s="295">
        <f t="shared" si="127"/>
        <v>26188</v>
      </c>
      <c r="F61" s="120">
        <f t="shared" si="127"/>
        <v>13777</v>
      </c>
      <c r="G61" s="122">
        <f t="shared" si="127"/>
        <v>13768</v>
      </c>
      <c r="H61" s="295">
        <f t="shared" si="127"/>
        <v>27545</v>
      </c>
      <c r="I61" s="123">
        <f t="shared" ref="I61:I63" si="128">IF(E61=0,0,((H61/E61)-1)*100)</f>
        <v>5.181762639376819</v>
      </c>
      <c r="J61" s="3"/>
      <c r="K61" s="6"/>
      <c r="L61" s="13" t="s">
        <v>10</v>
      </c>
      <c r="M61" s="39">
        <f t="shared" ref="M61:N63" si="129">+M9+M35</f>
        <v>1973864</v>
      </c>
      <c r="N61" s="37">
        <f t="shared" si="129"/>
        <v>2005520</v>
      </c>
      <c r="O61" s="169">
        <f>SUM(M61:N61)</f>
        <v>3979384</v>
      </c>
      <c r="P61" s="38">
        <f>P9+P35</f>
        <v>3199</v>
      </c>
      <c r="Q61" s="302">
        <f>+O61+P61</f>
        <v>3982583</v>
      </c>
      <c r="R61" s="39">
        <f t="shared" ref="R61:S63" si="130">+R9+R35</f>
        <v>2153814</v>
      </c>
      <c r="S61" s="37">
        <f t="shared" si="130"/>
        <v>2191079</v>
      </c>
      <c r="T61" s="169">
        <f>SUM(R61:S61)</f>
        <v>4344893</v>
      </c>
      <c r="U61" s="38">
        <f>U9+U35</f>
        <v>2576</v>
      </c>
      <c r="V61" s="302">
        <f>+T61+U61</f>
        <v>4347469</v>
      </c>
      <c r="W61" s="40">
        <f t="shared" ref="W61:W63" si="131">IF(Q61=0,0,((V61/Q61)-1)*100)</f>
        <v>9.1620438293439133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27"/>
        <v>12842</v>
      </c>
      <c r="D62" s="122">
        <f t="shared" si="127"/>
        <v>12842</v>
      </c>
      <c r="E62" s="295">
        <f t="shared" si="127"/>
        <v>25684</v>
      </c>
      <c r="F62" s="120">
        <f t="shared" si="127"/>
        <v>13044</v>
      </c>
      <c r="G62" s="122">
        <f t="shared" si="127"/>
        <v>13046</v>
      </c>
      <c r="H62" s="295">
        <f t="shared" si="127"/>
        <v>26090</v>
      </c>
      <c r="I62" s="123">
        <f t="shared" si="128"/>
        <v>1.580750661890673</v>
      </c>
      <c r="J62" s="3"/>
      <c r="K62" s="6"/>
      <c r="L62" s="13" t="s">
        <v>11</v>
      </c>
      <c r="M62" s="39">
        <f t="shared" si="129"/>
        <v>1961600</v>
      </c>
      <c r="N62" s="37">
        <f t="shared" si="129"/>
        <v>1959566</v>
      </c>
      <c r="O62" s="300">
        <f t="shared" ref="O62:O63" si="132">SUM(M62:N62)</f>
        <v>3921166</v>
      </c>
      <c r="P62" s="38">
        <f>P10+P36</f>
        <v>3810</v>
      </c>
      <c r="Q62" s="302">
        <f>+O62+P62</f>
        <v>3924976</v>
      </c>
      <c r="R62" s="39">
        <f t="shared" si="130"/>
        <v>2100170</v>
      </c>
      <c r="S62" s="37">
        <f t="shared" si="130"/>
        <v>2102463</v>
      </c>
      <c r="T62" s="300">
        <f t="shared" ref="T62:T63" si="133">SUM(R62:S62)</f>
        <v>4202633</v>
      </c>
      <c r="U62" s="38">
        <f>U10+U36</f>
        <v>3098</v>
      </c>
      <c r="V62" s="302">
        <f>+T62+U62</f>
        <v>4205731</v>
      </c>
      <c r="W62" s="40">
        <f t="shared" si="131"/>
        <v>7.1530373688909243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27"/>
        <v>13789</v>
      </c>
      <c r="D63" s="125">
        <f t="shared" si="127"/>
        <v>13791</v>
      </c>
      <c r="E63" s="295">
        <f t="shared" si="127"/>
        <v>27580</v>
      </c>
      <c r="F63" s="124">
        <f t="shared" si="127"/>
        <v>13769</v>
      </c>
      <c r="G63" s="125">
        <f t="shared" si="127"/>
        <v>13764</v>
      </c>
      <c r="H63" s="295">
        <f t="shared" si="127"/>
        <v>27533</v>
      </c>
      <c r="I63" s="123">
        <f t="shared" si="128"/>
        <v>-0.1704133430021737</v>
      </c>
      <c r="J63" s="3"/>
      <c r="K63" s="6"/>
      <c r="L63" s="22" t="s">
        <v>12</v>
      </c>
      <c r="M63" s="39">
        <f t="shared" si="129"/>
        <v>2133648</v>
      </c>
      <c r="N63" s="37">
        <f t="shared" si="129"/>
        <v>2204698</v>
      </c>
      <c r="O63" s="300">
        <f t="shared" si="132"/>
        <v>4338346</v>
      </c>
      <c r="P63" s="38">
        <f>P11+P37</f>
        <v>7707</v>
      </c>
      <c r="Q63" s="302">
        <f>+O63+P63</f>
        <v>4346053</v>
      </c>
      <c r="R63" s="39">
        <f t="shared" si="130"/>
        <v>2206495</v>
      </c>
      <c r="S63" s="37">
        <f t="shared" si="130"/>
        <v>2271844</v>
      </c>
      <c r="T63" s="300">
        <f t="shared" si="133"/>
        <v>4478339</v>
      </c>
      <c r="U63" s="38">
        <f>U11+U37</f>
        <v>4139</v>
      </c>
      <c r="V63" s="302">
        <f>+T63+U63</f>
        <v>4482478</v>
      </c>
      <c r="W63" s="40">
        <f t="shared" si="131"/>
        <v>3.1390551380758636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27"/>
        <v>39725</v>
      </c>
      <c r="D64" s="129">
        <f t="shared" si="127"/>
        <v>39727</v>
      </c>
      <c r="E64" s="299">
        <f t="shared" si="127"/>
        <v>79452</v>
      </c>
      <c r="F64" s="127">
        <f t="shared" si="127"/>
        <v>40590</v>
      </c>
      <c r="G64" s="129">
        <f t="shared" si="127"/>
        <v>40578</v>
      </c>
      <c r="H64" s="299">
        <f t="shared" si="127"/>
        <v>81168</v>
      </c>
      <c r="I64" s="130">
        <f>IF(E64=0,0,((H64/E64)-1)*100)</f>
        <v>2.1597945929617834</v>
      </c>
      <c r="J64" s="3"/>
      <c r="L64" s="41" t="s">
        <v>57</v>
      </c>
      <c r="M64" s="45">
        <f t="shared" ref="M64:Q64" si="134">+M61+M62+M63</f>
        <v>6069112</v>
      </c>
      <c r="N64" s="43">
        <f t="shared" si="134"/>
        <v>6169784</v>
      </c>
      <c r="O64" s="301">
        <f t="shared" si="134"/>
        <v>12238896</v>
      </c>
      <c r="P64" s="43">
        <f t="shared" si="134"/>
        <v>14716</v>
      </c>
      <c r="Q64" s="301">
        <f t="shared" si="134"/>
        <v>12253612</v>
      </c>
      <c r="R64" s="45">
        <f t="shared" ref="R64:V64" si="135">+R61+R62+R63</f>
        <v>6460479</v>
      </c>
      <c r="S64" s="43">
        <f t="shared" si="135"/>
        <v>6565386</v>
      </c>
      <c r="T64" s="301">
        <f t="shared" si="135"/>
        <v>13025865</v>
      </c>
      <c r="U64" s="43">
        <f t="shared" si="135"/>
        <v>9813</v>
      </c>
      <c r="V64" s="301">
        <f t="shared" si="135"/>
        <v>13035678</v>
      </c>
      <c r="W64" s="46">
        <f>IF(Q64=0,0,((V64/Q64)-1)*100)</f>
        <v>6.3823303692005284</v>
      </c>
    </row>
    <row r="65" spans="1:23" ht="13.5" thickTop="1" x14ac:dyDescent="0.2">
      <c r="A65" s="3" t="str">
        <f t="shared" si="10"/>
        <v xml:space="preserve"> </v>
      </c>
      <c r="B65" s="106" t="s">
        <v>13</v>
      </c>
      <c r="C65" s="120">
        <f t="shared" si="127"/>
        <v>13913</v>
      </c>
      <c r="D65" s="122">
        <f t="shared" si="127"/>
        <v>13914</v>
      </c>
      <c r="E65" s="295">
        <f t="shared" si="127"/>
        <v>27827</v>
      </c>
      <c r="F65" s="120">
        <f t="shared" si="127"/>
        <v>13825</v>
      </c>
      <c r="G65" s="122">
        <f t="shared" si="127"/>
        <v>13837</v>
      </c>
      <c r="H65" s="295">
        <f t="shared" si="127"/>
        <v>27662</v>
      </c>
      <c r="I65" s="123">
        <f t="shared" ref="I65" si="136">IF(E65=0,0,((H65/E65)-1)*100)</f>
        <v>-0.59294929385129702</v>
      </c>
      <c r="J65" s="3"/>
      <c r="L65" s="13" t="s">
        <v>13</v>
      </c>
      <c r="M65" s="39">
        <f t="shared" ref="M65:N67" si="137">+M13+M39</f>
        <v>2240862</v>
      </c>
      <c r="N65" s="37">
        <f t="shared" si="137"/>
        <v>2183337</v>
      </c>
      <c r="O65" s="300">
        <f t="shared" ref="O65" si="138">SUM(M65:N65)</f>
        <v>4424199</v>
      </c>
      <c r="P65" s="38">
        <f>P13+P39</f>
        <v>4228</v>
      </c>
      <c r="Q65" s="302">
        <f>+O65+P65</f>
        <v>4428427</v>
      </c>
      <c r="R65" s="39">
        <f t="shared" ref="R65:S67" si="139">+R13+R39</f>
        <v>2254106</v>
      </c>
      <c r="S65" s="37">
        <f t="shared" si="139"/>
        <v>2228426</v>
      </c>
      <c r="T65" s="300">
        <f t="shared" ref="T65" si="140">SUM(R65:S65)</f>
        <v>4482532</v>
      </c>
      <c r="U65" s="38">
        <f>U13+U39</f>
        <v>4050</v>
      </c>
      <c r="V65" s="302">
        <f>+T65+U65</f>
        <v>4486582</v>
      </c>
      <c r="W65" s="40">
        <f t="shared" ref="W65" si="141">IF(Q65=0,0,((V65/Q65)-1)*100)</f>
        <v>1.3132202472796672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20">
        <f t="shared" si="127"/>
        <v>12503</v>
      </c>
      <c r="D66" s="122">
        <f t="shared" si="127"/>
        <v>12508</v>
      </c>
      <c r="E66" s="295">
        <f t="shared" si="127"/>
        <v>25011</v>
      </c>
      <c r="F66" s="120">
        <f t="shared" si="127"/>
        <v>11992</v>
      </c>
      <c r="G66" s="122">
        <f t="shared" si="127"/>
        <v>11961</v>
      </c>
      <c r="H66" s="295">
        <f t="shared" si="127"/>
        <v>23953</v>
      </c>
      <c r="I66" s="123">
        <f>IF(E66=0,0,((H66/E66)-1)*100)</f>
        <v>-4.2301387389548584</v>
      </c>
      <c r="J66" s="3"/>
      <c r="L66" s="13" t="s">
        <v>14</v>
      </c>
      <c r="M66" s="39">
        <f t="shared" si="137"/>
        <v>2033565</v>
      </c>
      <c r="N66" s="37">
        <f t="shared" si="137"/>
        <v>2054976</v>
      </c>
      <c r="O66" s="300">
        <f>+O14+O40</f>
        <v>4088541</v>
      </c>
      <c r="P66" s="38">
        <f>+P14+P40</f>
        <v>4421</v>
      </c>
      <c r="Q66" s="302">
        <f>+O66+P66</f>
        <v>4092962</v>
      </c>
      <c r="R66" s="39">
        <f t="shared" si="139"/>
        <v>1580226</v>
      </c>
      <c r="S66" s="37">
        <f t="shared" si="139"/>
        <v>1591820</v>
      </c>
      <c r="T66" s="300">
        <f>+T14+T40</f>
        <v>3172046</v>
      </c>
      <c r="U66" s="38">
        <f>+U14+U40</f>
        <v>2904</v>
      </c>
      <c r="V66" s="302">
        <f>+T66+U66</f>
        <v>3174950</v>
      </c>
      <c r="W66" s="40">
        <f>IF(Q66=0,0,((V66/Q66)-1)*100)</f>
        <v>-22.429037943670139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20">
        <f t="shared" si="127"/>
        <v>13621</v>
      </c>
      <c r="D67" s="122">
        <f t="shared" si="127"/>
        <v>13622</v>
      </c>
      <c r="E67" s="295">
        <f t="shared" si="127"/>
        <v>27243</v>
      </c>
      <c r="F67" s="120">
        <f t="shared" si="127"/>
        <v>8273</v>
      </c>
      <c r="G67" s="122">
        <f t="shared" si="127"/>
        <v>8249</v>
      </c>
      <c r="H67" s="295">
        <f t="shared" si="127"/>
        <v>16522</v>
      </c>
      <c r="I67" s="123">
        <f>IF(E67=0,0,((H67/E67)-1)*100)</f>
        <v>-39.353228352237267</v>
      </c>
      <c r="J67" s="3"/>
      <c r="L67" s="13" t="s">
        <v>15</v>
      </c>
      <c r="M67" s="39">
        <f t="shared" si="137"/>
        <v>2205117</v>
      </c>
      <c r="N67" s="37">
        <f t="shared" si="137"/>
        <v>2217389</v>
      </c>
      <c r="O67" s="169">
        <f>+O15+O41</f>
        <v>4422506</v>
      </c>
      <c r="P67" s="38">
        <f>+P15+P41</f>
        <v>6777</v>
      </c>
      <c r="Q67" s="172">
        <f>+O67+P67</f>
        <v>4429283</v>
      </c>
      <c r="R67" s="39">
        <f t="shared" si="139"/>
        <v>792820</v>
      </c>
      <c r="S67" s="37">
        <f t="shared" si="139"/>
        <v>835357</v>
      </c>
      <c r="T67" s="169">
        <f>+T15+T41</f>
        <v>1628177</v>
      </c>
      <c r="U67" s="38">
        <f>+U15+U41</f>
        <v>965</v>
      </c>
      <c r="V67" s="172">
        <f>+T67+U67</f>
        <v>1629142</v>
      </c>
      <c r="W67" s="40">
        <f>IF(Q67=0,0,((V67/Q67)-1)*100)</f>
        <v>-63.21883248372253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27">
        <f>+C65+C66+C67</f>
        <v>40037</v>
      </c>
      <c r="D68" s="129">
        <f t="shared" ref="D68:H68" si="142">+D65+D66+D67</f>
        <v>40044</v>
      </c>
      <c r="E68" s="299">
        <f t="shared" si="142"/>
        <v>80081</v>
      </c>
      <c r="F68" s="127">
        <f t="shared" si="142"/>
        <v>34090</v>
      </c>
      <c r="G68" s="129">
        <f t="shared" si="142"/>
        <v>34047</v>
      </c>
      <c r="H68" s="299">
        <f t="shared" si="142"/>
        <v>68137</v>
      </c>
      <c r="I68" s="130">
        <f>IF(E68=0,0,((H68/E68)-1)*100)</f>
        <v>-14.914898665101584</v>
      </c>
      <c r="J68" s="3"/>
      <c r="L68" s="41" t="s">
        <v>61</v>
      </c>
      <c r="M68" s="45">
        <f>+M65+M66+M67</f>
        <v>6479544</v>
      </c>
      <c r="N68" s="43">
        <f t="shared" ref="N68:V68" si="143">+N65+N66+N67</f>
        <v>6455702</v>
      </c>
      <c r="O68" s="301">
        <f t="shared" si="143"/>
        <v>12935246</v>
      </c>
      <c r="P68" s="43">
        <f t="shared" si="143"/>
        <v>15426</v>
      </c>
      <c r="Q68" s="301">
        <f t="shared" si="143"/>
        <v>12950672</v>
      </c>
      <c r="R68" s="43">
        <f t="shared" si="143"/>
        <v>4627152</v>
      </c>
      <c r="S68" s="474">
        <f t="shared" si="143"/>
        <v>4655603</v>
      </c>
      <c r="T68" s="478">
        <f t="shared" si="143"/>
        <v>9282755</v>
      </c>
      <c r="U68" s="487">
        <f t="shared" si="143"/>
        <v>7919</v>
      </c>
      <c r="V68" s="301">
        <f t="shared" si="143"/>
        <v>9290674</v>
      </c>
      <c r="W68" s="46">
        <f>IF(Q68=0,0,((V68/Q68)-1)*100)</f>
        <v>-28.261066298335713</v>
      </c>
    </row>
    <row r="69" spans="1:23" ht="13.5" thickTop="1" x14ac:dyDescent="0.2">
      <c r="A69" s="3" t="str">
        <f t="shared" ref="A69" si="144">IF(ISERROR(F69/G69)," ",IF(F69/G69&gt;0.5,IF(F69/G69&lt;1.5," ","NOT OK"),"NOT OK"))</f>
        <v xml:space="preserve"> </v>
      </c>
      <c r="B69" s="106" t="s">
        <v>16</v>
      </c>
      <c r="C69" s="120">
        <f t="shared" ref="C69:H71" si="145">+C17+C43</f>
        <v>13233</v>
      </c>
      <c r="D69" s="122">
        <f t="shared" si="145"/>
        <v>13232</v>
      </c>
      <c r="E69" s="295">
        <f t="shared" si="145"/>
        <v>26465</v>
      </c>
      <c r="F69" s="120">
        <f t="shared" si="145"/>
        <v>399</v>
      </c>
      <c r="G69" s="122">
        <f t="shared" si="145"/>
        <v>401</v>
      </c>
      <c r="H69" s="295">
        <f t="shared" si="145"/>
        <v>800</v>
      </c>
      <c r="I69" s="123">
        <f t="shared" ref="I69" si="146">IF(E69=0,0,((H69/E69)-1)*100)</f>
        <v>-96.977139618363879</v>
      </c>
      <c r="J69" s="3"/>
      <c r="L69" s="13" t="s">
        <v>16</v>
      </c>
      <c r="M69" s="39">
        <f t="shared" ref="M69:N71" si="147">+M17+M43</f>
        <v>2120275</v>
      </c>
      <c r="N69" s="37">
        <f t="shared" si="147"/>
        <v>2101803</v>
      </c>
      <c r="O69" s="169">
        <f t="shared" ref="O69" si="148">SUM(M69:N69)</f>
        <v>4222078</v>
      </c>
      <c r="P69" s="38">
        <f>P17+P43</f>
        <v>4122</v>
      </c>
      <c r="Q69" s="172">
        <f>+O69+P69</f>
        <v>4226200</v>
      </c>
      <c r="R69" s="39">
        <f t="shared" ref="R69:S71" si="149">+R17+R43</f>
        <v>25595</v>
      </c>
      <c r="S69" s="37">
        <f t="shared" si="149"/>
        <v>22982</v>
      </c>
      <c r="T69" s="169">
        <f t="shared" ref="T69" si="150">SUM(R69:S69)</f>
        <v>48577</v>
      </c>
      <c r="U69" s="38">
        <f>U17+U43</f>
        <v>27</v>
      </c>
      <c r="V69" s="172">
        <f>+T69+U69</f>
        <v>48604</v>
      </c>
      <c r="W69" s="40">
        <f t="shared" ref="W69" si="151">IF(Q69=0,0,((V69/Q69)-1)*100)</f>
        <v>-98.849936112820018</v>
      </c>
    </row>
    <row r="70" spans="1:23" x14ac:dyDescent="0.2">
      <c r="A70" s="3" t="str">
        <f t="shared" ref="A70" si="152">IF(ISERROR(F70/G70)," ",IF(F70/G70&gt;0.5,IF(F70/G70&lt;1.5," ","NOT OK"),"NOT OK"))</f>
        <v xml:space="preserve"> </v>
      </c>
      <c r="B70" s="106" t="s">
        <v>66</v>
      </c>
      <c r="C70" s="120">
        <f t="shared" si="145"/>
        <v>13230</v>
      </c>
      <c r="D70" s="122">
        <f t="shared" si="145"/>
        <v>13235</v>
      </c>
      <c r="E70" s="158">
        <f t="shared" si="145"/>
        <v>26465</v>
      </c>
      <c r="F70" s="120">
        <f t="shared" si="145"/>
        <v>1200</v>
      </c>
      <c r="G70" s="122">
        <f t="shared" si="145"/>
        <v>1202</v>
      </c>
      <c r="H70" s="158">
        <f t="shared" si="145"/>
        <v>2402</v>
      </c>
      <c r="I70" s="123">
        <f>IF(E70=0,0,((H70/E70)-1)*100)</f>
        <v>-90.923861704137536</v>
      </c>
      <c r="J70" s="3"/>
      <c r="L70" s="13" t="s">
        <v>66</v>
      </c>
      <c r="M70" s="39">
        <f t="shared" si="147"/>
        <v>2001562</v>
      </c>
      <c r="N70" s="37">
        <f t="shared" si="147"/>
        <v>2022203</v>
      </c>
      <c r="O70" s="169">
        <f>SUM(M70:N70)</f>
        <v>4023765</v>
      </c>
      <c r="P70" s="38">
        <f>P18+P44</f>
        <v>3770</v>
      </c>
      <c r="Q70" s="172">
        <f>+O70+P70</f>
        <v>4027535</v>
      </c>
      <c r="R70" s="39">
        <f t="shared" si="149"/>
        <v>111314</v>
      </c>
      <c r="S70" s="37">
        <f t="shared" si="149"/>
        <v>100335</v>
      </c>
      <c r="T70" s="169">
        <f>SUM(R70:S70)</f>
        <v>211649</v>
      </c>
      <c r="U70" s="38">
        <f>U18+U44</f>
        <v>106</v>
      </c>
      <c r="V70" s="172">
        <f>+T70+U70</f>
        <v>211755</v>
      </c>
      <c r="W70" s="40">
        <f t="shared" ref="W70" si="153">IF(Q70=0,0,((V70/Q70)-1)*100)</f>
        <v>-94.742317571417757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20">
        <f t="shared" si="145"/>
        <v>12934</v>
      </c>
      <c r="D71" s="122">
        <f t="shared" si="145"/>
        <v>12930</v>
      </c>
      <c r="E71" s="158">
        <f t="shared" si="145"/>
        <v>25864</v>
      </c>
      <c r="F71" s="120">
        <f t="shared" si="145"/>
        <v>2825</v>
      </c>
      <c r="G71" s="122">
        <f t="shared" si="145"/>
        <v>2834</v>
      </c>
      <c r="H71" s="158">
        <f t="shared" si="145"/>
        <v>5659</v>
      </c>
      <c r="I71" s="123">
        <f>IF(E71=0,0,((H71/E71)-1)*100)</f>
        <v>-78.120167027528609</v>
      </c>
      <c r="J71" s="3"/>
      <c r="L71" s="13" t="s">
        <v>18</v>
      </c>
      <c r="M71" s="39">
        <f t="shared" si="147"/>
        <v>1958350</v>
      </c>
      <c r="N71" s="37">
        <f t="shared" si="147"/>
        <v>1956909</v>
      </c>
      <c r="O71" s="169">
        <f>SUM(M71:N71)</f>
        <v>3915259</v>
      </c>
      <c r="P71" s="38">
        <f>P19+P45</f>
        <v>2527</v>
      </c>
      <c r="Q71" s="169">
        <f>+O71+P71</f>
        <v>3917786</v>
      </c>
      <c r="R71" s="39">
        <f t="shared" si="149"/>
        <v>284739</v>
      </c>
      <c r="S71" s="37">
        <f t="shared" si="149"/>
        <v>261520</v>
      </c>
      <c r="T71" s="169">
        <f>SUM(R71:S71)</f>
        <v>546259</v>
      </c>
      <c r="U71" s="38">
        <f>U19+U45</f>
        <v>0</v>
      </c>
      <c r="V71" s="169">
        <f>+T71+U71</f>
        <v>546259</v>
      </c>
      <c r="W71" s="40">
        <f>IF(Q71=0,0,((V71/Q71)-1)*100)</f>
        <v>-86.056946448836158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27">
        <f>+C69+C70+C71</f>
        <v>39397</v>
      </c>
      <c r="D72" s="135">
        <f>+D69+D70+D71</f>
        <v>39397</v>
      </c>
      <c r="E72" s="160">
        <f t="shared" ref="E72" si="154">+E69+E70+E71</f>
        <v>78794</v>
      </c>
      <c r="F72" s="127">
        <f t="shared" ref="F72" si="155">+F69+F70+F71</f>
        <v>4424</v>
      </c>
      <c r="G72" s="135">
        <f t="shared" ref="G72" si="156">+G69+G70+G71</f>
        <v>4437</v>
      </c>
      <c r="H72" s="160">
        <f t="shared" ref="H72" si="157">+H69+H70+H71</f>
        <v>8861</v>
      </c>
      <c r="I72" s="130">
        <f>IF(E72=0,0,((H72/E72)-1)*100)</f>
        <v>-88.754219864456687</v>
      </c>
      <c r="J72" s="9"/>
      <c r="K72" s="10"/>
      <c r="L72" s="47" t="s">
        <v>19</v>
      </c>
      <c r="M72" s="48">
        <f>+M69+M70+M71</f>
        <v>6080187</v>
      </c>
      <c r="N72" s="49">
        <f t="shared" ref="N72" si="158">+N69+N70+N71</f>
        <v>6080915</v>
      </c>
      <c r="O72" s="171">
        <f t="shared" ref="O72" si="159">+O69+O70+O71</f>
        <v>12161102</v>
      </c>
      <c r="P72" s="49">
        <f t="shared" ref="P72" si="160">+P69+P70+P71</f>
        <v>10419</v>
      </c>
      <c r="Q72" s="171">
        <f t="shared" ref="Q72" si="161">+Q69+Q70+Q71</f>
        <v>12171521</v>
      </c>
      <c r="R72" s="49">
        <f t="shared" ref="R72" si="162">+R69+R70+R71</f>
        <v>421648</v>
      </c>
      <c r="S72" s="475">
        <f t="shared" ref="S72" si="163">+S69+S70+S71</f>
        <v>384837</v>
      </c>
      <c r="T72" s="479">
        <f t="shared" ref="T72" si="164">+T69+T70+T71</f>
        <v>806485</v>
      </c>
      <c r="U72" s="488">
        <f t="shared" ref="U72" si="165">+U69+U70+U71</f>
        <v>133</v>
      </c>
      <c r="V72" s="171">
        <f t="shared" ref="V72" si="166">+V69+V70+V71</f>
        <v>806618</v>
      </c>
      <c r="W72" s="50">
        <f>IF(Q72=0,0,((V72/Q72)-1)*100)</f>
        <v>-93.372907132970482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20</v>
      </c>
      <c r="C73" s="120">
        <f t="shared" ref="C73:H75" si="167">+C21+C47</f>
        <v>13388</v>
      </c>
      <c r="D73" s="122">
        <f t="shared" si="167"/>
        <v>13394</v>
      </c>
      <c r="E73" s="161">
        <f t="shared" si="167"/>
        <v>26782</v>
      </c>
      <c r="F73" s="120">
        <f t="shared" si="167"/>
        <v>5191</v>
      </c>
      <c r="G73" s="122">
        <f t="shared" si="167"/>
        <v>5201</v>
      </c>
      <c r="H73" s="161">
        <f t="shared" si="167"/>
        <v>10392</v>
      </c>
      <c r="I73" s="123">
        <f t="shared" ref="I73" si="168">IF(E73=0,0,((H73/E73)-1)*100)</f>
        <v>-61.197819430961097</v>
      </c>
      <c r="J73" s="3"/>
      <c r="L73" s="13" t="s">
        <v>21</v>
      </c>
      <c r="M73" s="39">
        <f t="shared" ref="M73:N75" si="169">+M21+M47</f>
        <v>2061810</v>
      </c>
      <c r="N73" s="37">
        <f t="shared" si="169"/>
        <v>2072843</v>
      </c>
      <c r="O73" s="169">
        <f>SUM(M73:N73)</f>
        <v>4134653</v>
      </c>
      <c r="P73" s="38">
        <f>P21+P47</f>
        <v>2438</v>
      </c>
      <c r="Q73" s="169">
        <f>+O73+P73</f>
        <v>4137091</v>
      </c>
      <c r="R73" s="39">
        <f t="shared" ref="R73:S75" si="170">+R21+R47</f>
        <v>570346</v>
      </c>
      <c r="S73" s="37">
        <f t="shared" si="170"/>
        <v>567023</v>
      </c>
      <c r="T73" s="169">
        <f>SUM(R73:S73)</f>
        <v>1137369</v>
      </c>
      <c r="U73" s="38">
        <f>U21+U47</f>
        <v>400</v>
      </c>
      <c r="V73" s="169">
        <f>+T73+U73</f>
        <v>1137769</v>
      </c>
      <c r="W73" s="40">
        <f>IF(Q73=0,0,((V73/Q73)-1)*100)</f>
        <v>-72.498332765704205</v>
      </c>
    </row>
    <row r="74" spans="1:23" x14ac:dyDescent="0.2">
      <c r="A74" s="3" t="str">
        <f t="shared" ref="A74" si="171">IF(ISERROR(F74/G74)," ",IF(F74/G74&gt;0.5,IF(F74/G74&lt;1.5," ","NOT OK"),"NOT OK"))</f>
        <v xml:space="preserve"> </v>
      </c>
      <c r="B74" s="106" t="s">
        <v>22</v>
      </c>
      <c r="C74" s="120">
        <f t="shared" si="167"/>
        <v>13725</v>
      </c>
      <c r="D74" s="122">
        <f t="shared" si="167"/>
        <v>13709</v>
      </c>
      <c r="E74" s="152">
        <f t="shared" si="167"/>
        <v>27434</v>
      </c>
      <c r="F74" s="120">
        <f t="shared" si="167"/>
        <v>6114</v>
      </c>
      <c r="G74" s="122">
        <f t="shared" si="167"/>
        <v>6112</v>
      </c>
      <c r="H74" s="152">
        <f t="shared" si="167"/>
        <v>12226</v>
      </c>
      <c r="I74" s="123">
        <f>IF(E74=0,0,((H74/E74)-1)*100)</f>
        <v>-55.434861850258812</v>
      </c>
      <c r="J74" s="3"/>
      <c r="L74" s="13" t="s">
        <v>22</v>
      </c>
      <c r="M74" s="39">
        <f t="shared" si="169"/>
        <v>2157706</v>
      </c>
      <c r="N74" s="37">
        <f t="shared" si="169"/>
        <v>2145541</v>
      </c>
      <c r="O74" s="169">
        <f>SUM(M74:N74)</f>
        <v>4303247</v>
      </c>
      <c r="P74" s="38">
        <f>P22+P48</f>
        <v>4310</v>
      </c>
      <c r="Q74" s="169">
        <f>+O74+P74</f>
        <v>4307557</v>
      </c>
      <c r="R74" s="39">
        <f t="shared" si="170"/>
        <v>736228</v>
      </c>
      <c r="S74" s="37">
        <f t="shared" si="170"/>
        <v>704324</v>
      </c>
      <c r="T74" s="169">
        <f t="shared" ref="T74" si="172">SUM(R74:S74)</f>
        <v>1440552</v>
      </c>
      <c r="U74" s="38">
        <f>U22+U48</f>
        <v>871</v>
      </c>
      <c r="V74" s="169">
        <f>+T74+U74</f>
        <v>1441423</v>
      </c>
      <c r="W74" s="40">
        <f t="shared" ref="W74" si="173">IF(Q74=0,0,((V74/Q74)-1)*100)</f>
        <v>-66.537343556916369</v>
      </c>
    </row>
    <row r="75" spans="1:23" ht="13.5" thickBot="1" x14ac:dyDescent="0.25">
      <c r="A75" s="3" t="str">
        <f t="shared" ref="A75" si="174">IF(ISERROR(F75/G75)," ",IF(F75/G75&gt;0.5,IF(F75/G75&lt;1.5," ","NOT OK"),"NOT OK"))</f>
        <v xml:space="preserve"> </v>
      </c>
      <c r="B75" s="106" t="s">
        <v>23</v>
      </c>
      <c r="C75" s="120">
        <f t="shared" si="167"/>
        <v>12907</v>
      </c>
      <c r="D75" s="136">
        <f t="shared" si="167"/>
        <v>12923</v>
      </c>
      <c r="E75" s="298">
        <f t="shared" si="167"/>
        <v>25830</v>
      </c>
      <c r="F75" s="120">
        <f t="shared" si="167"/>
        <v>6144</v>
      </c>
      <c r="G75" s="136">
        <f t="shared" si="167"/>
        <v>6149</v>
      </c>
      <c r="H75" s="298">
        <f t="shared" si="167"/>
        <v>12293</v>
      </c>
      <c r="I75" s="137">
        <f t="shared" ref="I75" si="175">IF(E75=0,0,((H75/E75)-1)*100)</f>
        <v>-52.408052651955096</v>
      </c>
      <c r="J75" s="3"/>
      <c r="L75" s="13" t="s">
        <v>23</v>
      </c>
      <c r="M75" s="39">
        <f t="shared" si="169"/>
        <v>1920711</v>
      </c>
      <c r="N75" s="37">
        <f t="shared" si="169"/>
        <v>1952393</v>
      </c>
      <c r="O75" s="169">
        <f t="shared" ref="O75" si="176">SUM(M75:N75)</f>
        <v>3873104</v>
      </c>
      <c r="P75" s="38">
        <f>P23+P49</f>
        <v>3568</v>
      </c>
      <c r="Q75" s="172">
        <f>+O75+P75</f>
        <v>3876672</v>
      </c>
      <c r="R75" s="39">
        <f t="shared" si="170"/>
        <v>773165</v>
      </c>
      <c r="S75" s="37">
        <f t="shared" si="170"/>
        <v>768492</v>
      </c>
      <c r="T75" s="169">
        <f t="shared" ref="T75" si="177">SUM(R75:S75)</f>
        <v>1541657</v>
      </c>
      <c r="U75" s="38">
        <f>U23+U49</f>
        <v>315</v>
      </c>
      <c r="V75" s="172">
        <f>+T75+U75</f>
        <v>1541972</v>
      </c>
      <c r="W75" s="40">
        <f>IF(Q75=0,0,((V75/Q75)-1)*100)</f>
        <v>-60.224336750697503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27">
        <f>+C73+C74+C75</f>
        <v>40020</v>
      </c>
      <c r="D76" s="135">
        <f t="shared" ref="D76" si="178">+D73+D74+D75</f>
        <v>40026</v>
      </c>
      <c r="E76" s="160">
        <f t="shared" ref="E76" si="179">+E73+E74+E75</f>
        <v>80046</v>
      </c>
      <c r="F76" s="127">
        <f t="shared" ref="F76" si="180">+F73+F74+F75</f>
        <v>17449</v>
      </c>
      <c r="G76" s="135">
        <f t="shared" ref="G76" si="181">+G73+G74+G75</f>
        <v>17462</v>
      </c>
      <c r="H76" s="160">
        <f t="shared" ref="H76" si="182">+H73+H74+H75</f>
        <v>34911</v>
      </c>
      <c r="I76" s="130">
        <f>IF(E76=0,0,((H76/E76)-1)*100)</f>
        <v>-56.386327861479657</v>
      </c>
      <c r="J76" s="9"/>
      <c r="K76" s="10"/>
      <c r="L76" s="47" t="s">
        <v>40</v>
      </c>
      <c r="M76" s="48">
        <f>+M73+M74+M75</f>
        <v>6140227</v>
      </c>
      <c r="N76" s="49">
        <f t="shared" ref="N76" si="183">+N73+N74+N75</f>
        <v>6170777</v>
      </c>
      <c r="O76" s="171">
        <f t="shared" ref="O76" si="184">+O73+O74+O75</f>
        <v>12311004</v>
      </c>
      <c r="P76" s="49">
        <f t="shared" ref="P76" si="185">+P73+P74+P75</f>
        <v>10316</v>
      </c>
      <c r="Q76" s="171">
        <f t="shared" ref="Q76" si="186">+Q73+Q74+Q75</f>
        <v>12321320</v>
      </c>
      <c r="R76" s="49">
        <f t="shared" ref="R76" si="187">+R73+R74+R75</f>
        <v>2079739</v>
      </c>
      <c r="S76" s="475">
        <f t="shared" ref="S76" si="188">+S73+S74+S75</f>
        <v>2039839</v>
      </c>
      <c r="T76" s="479">
        <f t="shared" ref="T76" si="189">+T73+T74+T75</f>
        <v>4119578</v>
      </c>
      <c r="U76" s="488">
        <f t="shared" ref="U76" si="190">+U73+U74+U75</f>
        <v>1586</v>
      </c>
      <c r="V76" s="171">
        <f t="shared" ref="V76" si="191">+V73+V74+V75</f>
        <v>4121164</v>
      </c>
      <c r="W76" s="50">
        <f>IF(Q76=0,0,((V76/Q76)-1)*100)</f>
        <v>-66.552577158940764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119454</v>
      </c>
      <c r="D77" s="128">
        <f t="shared" ref="D77:H77" si="192">+D68+D72+D76</f>
        <v>119467</v>
      </c>
      <c r="E77" s="510">
        <f t="shared" si="192"/>
        <v>238921</v>
      </c>
      <c r="F77" s="127">
        <f t="shared" si="192"/>
        <v>55963</v>
      </c>
      <c r="G77" s="129">
        <f t="shared" si="192"/>
        <v>55946</v>
      </c>
      <c r="H77" s="299">
        <f t="shared" si="192"/>
        <v>111909</v>
      </c>
      <c r="I77" s="130">
        <f>IF(E77=0,0,((H77/E77)-1)*100)</f>
        <v>-53.160668170650553</v>
      </c>
      <c r="J77" s="3"/>
      <c r="L77" s="41" t="s">
        <v>62</v>
      </c>
      <c r="M77" s="42">
        <f>+M68+M72+M76</f>
        <v>18699958</v>
      </c>
      <c r="N77" s="42">
        <f t="shared" ref="N77" si="193">+N68+N72+N76</f>
        <v>18707394</v>
      </c>
      <c r="O77" s="511">
        <f t="shared" ref="O77" si="194">+O68+O72+O76</f>
        <v>37407352</v>
      </c>
      <c r="P77" s="42">
        <f t="shared" ref="P77" si="195">+P68+P72+P76</f>
        <v>36161</v>
      </c>
      <c r="Q77" s="511">
        <f t="shared" ref="Q77" si="196">+Q68+Q72+Q76</f>
        <v>37443513</v>
      </c>
      <c r="R77" s="42">
        <f t="shared" ref="R77" si="197">+R68+R72+R76</f>
        <v>7128539</v>
      </c>
      <c r="S77" s="42">
        <f t="shared" ref="S77" si="198">+S68+S72+S76</f>
        <v>7080279</v>
      </c>
      <c r="T77" s="511">
        <f t="shared" ref="T77" si="199">+T68+T72+T76</f>
        <v>14208818</v>
      </c>
      <c r="U77" s="42">
        <f t="shared" ref="U77" si="200">+U68+U72+U76</f>
        <v>9638</v>
      </c>
      <c r="V77" s="511">
        <f>+V68+V72+V76</f>
        <v>14218456</v>
      </c>
      <c r="W77" s="46">
        <f>IF(Q77=0,0,((V77/Q77)-1)*100)</f>
        <v>-62.026917720033367</v>
      </c>
    </row>
    <row r="78" spans="1:23" ht="14.25" thickTop="1" thickBot="1" x14ac:dyDescent="0.25">
      <c r="A78" s="3" t="str">
        <f t="shared" ref="A78" si="201">IF(ISERROR(F78/G78)," ",IF(F78/G78&gt;0.5,IF(F78/G78&lt;1.5," ","NOT OK"),"NOT OK"))</f>
        <v xml:space="preserve"> </v>
      </c>
      <c r="B78" s="126" t="s">
        <v>63</v>
      </c>
      <c r="C78" s="127">
        <f>+C64+C68+C72+C76</f>
        <v>159179</v>
      </c>
      <c r="D78" s="129">
        <f t="shared" ref="D78:H78" si="202">+D64+D68+D72+D76</f>
        <v>159194</v>
      </c>
      <c r="E78" s="299">
        <f t="shared" si="202"/>
        <v>318373</v>
      </c>
      <c r="F78" s="127">
        <f t="shared" si="202"/>
        <v>96553</v>
      </c>
      <c r="G78" s="129">
        <f t="shared" si="202"/>
        <v>96524</v>
      </c>
      <c r="H78" s="299">
        <f t="shared" si="202"/>
        <v>193077</v>
      </c>
      <c r="I78" s="130">
        <f>IF(E78=0,0,((H78/E78)-1)*100)</f>
        <v>-39.355096066563434</v>
      </c>
      <c r="J78" s="3"/>
      <c r="L78" s="472" t="s">
        <v>63</v>
      </c>
      <c r="M78" s="45">
        <f>+M64+M68+M72+M76</f>
        <v>24769070</v>
      </c>
      <c r="N78" s="43">
        <f t="shared" ref="N78:V78" si="203">+N64+N68+N72+N76</f>
        <v>24877178</v>
      </c>
      <c r="O78" s="301">
        <f t="shared" si="203"/>
        <v>49646248</v>
      </c>
      <c r="P78" s="43">
        <f t="shared" si="203"/>
        <v>50877</v>
      </c>
      <c r="Q78" s="301">
        <f t="shared" si="203"/>
        <v>49697125</v>
      </c>
      <c r="R78" s="43">
        <f t="shared" si="203"/>
        <v>13589018</v>
      </c>
      <c r="S78" s="474">
        <f t="shared" si="203"/>
        <v>13645665</v>
      </c>
      <c r="T78" s="478">
        <f t="shared" si="203"/>
        <v>27234683</v>
      </c>
      <c r="U78" s="487">
        <f t="shared" si="203"/>
        <v>19451</v>
      </c>
      <c r="V78" s="301">
        <f t="shared" si="203"/>
        <v>27254134</v>
      </c>
      <c r="W78" s="46">
        <f>IF(Q78=0,0,((V78/Q78)-1)*100)</f>
        <v>-45.159535888645472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14.2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318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315"/>
      <c r="R84" s="60"/>
      <c r="S84" s="54"/>
      <c r="T84" s="61"/>
      <c r="U84" s="62"/>
      <c r="V84" s="315"/>
      <c r="W84" s="316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314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314" t="s">
        <v>7</v>
      </c>
      <c r="W85" s="317"/>
    </row>
    <row r="86" spans="12:23" ht="4.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f>+Lcc_BKK!M87+Lcc_DMK!M87</f>
        <v>1890</v>
      </c>
      <c r="N87" s="76">
        <f>+Lcc_BKK!N87+Lcc_DMK!N87</f>
        <v>4356</v>
      </c>
      <c r="O87" s="184">
        <f>SUM(M87:N87)</f>
        <v>6246</v>
      </c>
      <c r="P87" s="77">
        <f>Lcc_BKK!P87+Lcc_DMK!P87</f>
        <v>0</v>
      </c>
      <c r="Q87" s="182">
        <f>O87+P87</f>
        <v>6246</v>
      </c>
      <c r="R87" s="75">
        <f>+Lcc_BKK!R87+Lcc_DMK!R87</f>
        <v>2616</v>
      </c>
      <c r="S87" s="76">
        <f>+Lcc_BKK!S87+Lcc_DMK!S87</f>
        <v>3942</v>
      </c>
      <c r="T87" s="184">
        <f>SUM(R87:S87)</f>
        <v>6558</v>
      </c>
      <c r="U87" s="77">
        <f>Lcc_BKK!U87+Lcc_DMK!U87</f>
        <v>0</v>
      </c>
      <c r="V87" s="182">
        <f>T87+U87</f>
        <v>6558</v>
      </c>
      <c r="W87" s="78">
        <f>IF(Q87=0,0,((V87/Q87)-1)*100)</f>
        <v>4.9951969260326523</v>
      </c>
    </row>
    <row r="88" spans="12:23" x14ac:dyDescent="0.2">
      <c r="L88" s="59" t="s">
        <v>11</v>
      </c>
      <c r="M88" s="75">
        <f>+Lcc_BKK!M88+Lcc_DMK!M88</f>
        <v>1919</v>
      </c>
      <c r="N88" s="76">
        <f>+Lcc_BKK!N88+Lcc_DMK!N88</f>
        <v>4055</v>
      </c>
      <c r="O88" s="184">
        <f t="shared" ref="O88:O89" si="204">SUM(M88:N88)</f>
        <v>5974</v>
      </c>
      <c r="P88" s="77">
        <f>Lcc_BKK!P88+Lcc_DMK!P88</f>
        <v>0</v>
      </c>
      <c r="Q88" s="182">
        <f>O88+P88</f>
        <v>5974</v>
      </c>
      <c r="R88" s="75">
        <f>+Lcc_BKK!R88+Lcc_DMK!R88</f>
        <v>2685</v>
      </c>
      <c r="S88" s="76">
        <f>+Lcc_BKK!S88+Lcc_DMK!S88</f>
        <v>3781</v>
      </c>
      <c r="T88" s="184">
        <f t="shared" ref="T88:T89" si="205">SUM(R88:S88)</f>
        <v>6466</v>
      </c>
      <c r="U88" s="77">
        <f>Lcc_BKK!U88+Lcc_DMK!U88</f>
        <v>5</v>
      </c>
      <c r="V88" s="182">
        <f>T88+U88</f>
        <v>6471</v>
      </c>
      <c r="W88" s="78">
        <f>IF(Q88=0,0,((V88/Q88)-1)*100)</f>
        <v>8.3193839973217276</v>
      </c>
    </row>
    <row r="89" spans="12:23" ht="13.5" thickBot="1" x14ac:dyDescent="0.25">
      <c r="L89" s="64" t="s">
        <v>12</v>
      </c>
      <c r="M89" s="75">
        <f>+Lcc_BKK!M89+Lcc_DMK!M89</f>
        <v>1959</v>
      </c>
      <c r="N89" s="76">
        <f>+Lcc_BKK!N89+Lcc_DMK!N89</f>
        <v>3707</v>
      </c>
      <c r="O89" s="184">
        <f t="shared" si="204"/>
        <v>5666</v>
      </c>
      <c r="P89" s="77">
        <f>Lcc_BKK!P89+Lcc_DMK!P89</f>
        <v>6</v>
      </c>
      <c r="Q89" s="182">
        <f>O89+P89</f>
        <v>5672</v>
      </c>
      <c r="R89" s="75">
        <f>+Lcc_BKK!R89+Lcc_DMK!R89</f>
        <v>2235</v>
      </c>
      <c r="S89" s="76">
        <f>+Lcc_BKK!S89+Lcc_DMK!S89</f>
        <v>3738</v>
      </c>
      <c r="T89" s="184">
        <f t="shared" si="205"/>
        <v>5973</v>
      </c>
      <c r="U89" s="77">
        <f>Lcc_BKK!U89+Lcc_DMK!U89</f>
        <v>4</v>
      </c>
      <c r="V89" s="182">
        <f>T89+U89</f>
        <v>5977</v>
      </c>
      <c r="W89" s="78">
        <f>IF(Q89=0,0,((V89/Q89)-1)*100)</f>
        <v>5.3772919605077574</v>
      </c>
    </row>
    <row r="90" spans="12:23" ht="14.25" thickTop="1" thickBot="1" x14ac:dyDescent="0.25">
      <c r="L90" s="79" t="s">
        <v>57</v>
      </c>
      <c r="M90" s="80">
        <f t="shared" ref="M90:V90" si="206">+M87+M88+M89</f>
        <v>5768</v>
      </c>
      <c r="N90" s="81">
        <f t="shared" si="206"/>
        <v>12118</v>
      </c>
      <c r="O90" s="175">
        <f t="shared" si="206"/>
        <v>17886</v>
      </c>
      <c r="P90" s="80">
        <f t="shared" si="206"/>
        <v>6</v>
      </c>
      <c r="Q90" s="175">
        <f t="shared" si="206"/>
        <v>17892</v>
      </c>
      <c r="R90" s="80">
        <f t="shared" si="206"/>
        <v>7536</v>
      </c>
      <c r="S90" s="81">
        <f t="shared" si="206"/>
        <v>11461</v>
      </c>
      <c r="T90" s="175">
        <f t="shared" si="206"/>
        <v>18997</v>
      </c>
      <c r="U90" s="80">
        <f t="shared" si="206"/>
        <v>9</v>
      </c>
      <c r="V90" s="175">
        <f t="shared" si="206"/>
        <v>19006</v>
      </c>
      <c r="W90" s="82">
        <f t="shared" ref="W90" si="207">IF(Q90=0,0,((V90/Q90)-1)*100)</f>
        <v>6.226246367091437</v>
      </c>
    </row>
    <row r="91" spans="12:23" ht="13.5" thickTop="1" x14ac:dyDescent="0.2">
      <c r="L91" s="59" t="s">
        <v>13</v>
      </c>
      <c r="M91" s="75">
        <f>+Lcc_BKK!M91+Lcc_DMK!M91</f>
        <v>1864</v>
      </c>
      <c r="N91" s="76">
        <f>+Lcc_BKK!N91+Lcc_DMK!N91</f>
        <v>3120</v>
      </c>
      <c r="O91" s="182">
        <f>M91+N91</f>
        <v>4984</v>
      </c>
      <c r="P91" s="77">
        <f>Lcc_BKK!P91+Lcc_DMK!P91</f>
        <v>21</v>
      </c>
      <c r="Q91" s="182">
        <f>O91+P91</f>
        <v>5005</v>
      </c>
      <c r="R91" s="75">
        <f>+Lcc_BKK!R91+Lcc_DMK!R91</f>
        <v>1955</v>
      </c>
      <c r="S91" s="76">
        <f>+Lcc_BKK!S91+Lcc_DMK!S91</f>
        <v>2857</v>
      </c>
      <c r="T91" s="182">
        <f>R91+S91</f>
        <v>4812</v>
      </c>
      <c r="U91" s="77">
        <f>Lcc_BKK!U91+Lcc_DMK!U91</f>
        <v>0</v>
      </c>
      <c r="V91" s="182">
        <f>T91+U91</f>
        <v>4812</v>
      </c>
      <c r="W91" s="78">
        <f t="shared" ref="W91" si="208">IF(Q91=0,0,((V91/Q91)-1)*100)</f>
        <v>-3.8561438561438566</v>
      </c>
    </row>
    <row r="92" spans="12:23" x14ac:dyDescent="0.2">
      <c r="L92" s="59" t="s">
        <v>14</v>
      </c>
      <c r="M92" s="75">
        <f>+Lcc_BKK!M92+Lcc_DMK!M92</f>
        <v>1570</v>
      </c>
      <c r="N92" s="76">
        <f>+Lcc_BKK!N92+Lcc_DMK!N92</f>
        <v>2670</v>
      </c>
      <c r="O92" s="182">
        <f>M92+N92</f>
        <v>4240</v>
      </c>
      <c r="P92" s="77">
        <f>Lcc_BKK!P92+Lcc_DMK!P92</f>
        <v>0</v>
      </c>
      <c r="Q92" s="182">
        <f>O92+P92</f>
        <v>4240</v>
      </c>
      <c r="R92" s="75">
        <f>+Lcc_BKK!R92+Lcc_DMK!R92</f>
        <v>1717</v>
      </c>
      <c r="S92" s="76">
        <f>+Lcc_BKK!S92+Lcc_DMK!S92</f>
        <v>3035</v>
      </c>
      <c r="T92" s="182">
        <f t="shared" ref="T92:T94" si="209">R92+S92</f>
        <v>4752</v>
      </c>
      <c r="U92" s="77">
        <f>Lcc_BKK!U92+Lcc_DMK!U92</f>
        <v>0</v>
      </c>
      <c r="V92" s="182">
        <f>T92+U92</f>
        <v>4752</v>
      </c>
      <c r="W92" s="78">
        <f>IF(Q92=0,0,((V92/Q92)-1)*100)</f>
        <v>12.075471698113205</v>
      </c>
    </row>
    <row r="93" spans="12:23" ht="13.5" thickBot="1" x14ac:dyDescent="0.25">
      <c r="L93" s="59" t="s">
        <v>15</v>
      </c>
      <c r="M93" s="75">
        <f>+Lcc_BKK!M93+Lcc_DMK!M93</f>
        <v>2298</v>
      </c>
      <c r="N93" s="76">
        <f>+Lcc_BKK!N93+Lcc_DMK!N93</f>
        <v>3649</v>
      </c>
      <c r="O93" s="182">
        <f>M93+N93</f>
        <v>5947</v>
      </c>
      <c r="P93" s="77">
        <f>Lcc_BKK!P93+Lcc_DMK!P93</f>
        <v>0</v>
      </c>
      <c r="Q93" s="182">
        <f>O93+P93</f>
        <v>5947</v>
      </c>
      <c r="R93" s="75">
        <f>+Lcc_BKK!R93+Lcc_DMK!R93</f>
        <v>1749</v>
      </c>
      <c r="S93" s="76">
        <f>+Lcc_BKK!S93+Lcc_DMK!S93</f>
        <v>2839</v>
      </c>
      <c r="T93" s="182">
        <f t="shared" si="209"/>
        <v>4588</v>
      </c>
      <c r="U93" s="77">
        <f>Lcc_BKK!U93+Lcc_DMK!U93</f>
        <v>0</v>
      </c>
      <c r="V93" s="182">
        <f>T93+U93</f>
        <v>4588</v>
      </c>
      <c r="W93" s="78">
        <f>IF(Q93=0,0,((V93/Q93)-1)*100)</f>
        <v>-22.851858079704058</v>
      </c>
    </row>
    <row r="94" spans="12:23" ht="14.25" thickTop="1" thickBot="1" x14ac:dyDescent="0.25">
      <c r="L94" s="79" t="s">
        <v>61</v>
      </c>
      <c r="M94" s="80">
        <f>+M91+M92+M93</f>
        <v>5732</v>
      </c>
      <c r="N94" s="81">
        <f t="shared" ref="N94" si="210">+N91+N92+N93</f>
        <v>9439</v>
      </c>
      <c r="O94" s="175">
        <f t="shared" ref="O94" si="211">+O91+O92+O93</f>
        <v>15171</v>
      </c>
      <c r="P94" s="80">
        <f t="shared" ref="P94" si="212">+P91+P92+P93</f>
        <v>21</v>
      </c>
      <c r="Q94" s="175">
        <f t="shared" ref="Q94" si="213">+Q91+Q92+Q93</f>
        <v>15192</v>
      </c>
      <c r="R94" s="80">
        <f>+R91+R92+R93</f>
        <v>5421</v>
      </c>
      <c r="S94" s="81">
        <f>+S91+S92+S93</f>
        <v>8731</v>
      </c>
      <c r="T94" s="175">
        <f t="shared" si="209"/>
        <v>14152</v>
      </c>
      <c r="U94" s="80">
        <f t="shared" ref="U94" si="214">+U91+U92+U93</f>
        <v>0</v>
      </c>
      <c r="V94" s="175">
        <f t="shared" ref="V94" si="215">+V91+V92+V93</f>
        <v>14152</v>
      </c>
      <c r="W94" s="82">
        <f t="shared" ref="W94" si="216">IF(Q94=0,0,((V94/Q94)-1)*100)</f>
        <v>-6.8457082675092202</v>
      </c>
    </row>
    <row r="95" spans="12:23" ht="13.5" thickTop="1" x14ac:dyDescent="0.2">
      <c r="L95" s="59" t="s">
        <v>16</v>
      </c>
      <c r="M95" s="75">
        <f>+Lcc_BKK!M95+Lcc_DMK!M95</f>
        <v>1707</v>
      </c>
      <c r="N95" s="76">
        <f>+Lcc_BKK!N95+Lcc_DMK!N95</f>
        <v>3344</v>
      </c>
      <c r="O95" s="182">
        <f>SUM(M95:N95)</f>
        <v>5051</v>
      </c>
      <c r="P95" s="77">
        <f>Lcc_BKK!P95+Lcc_DMK!P95</f>
        <v>0</v>
      </c>
      <c r="Q95" s="182">
        <f>O95+P95</f>
        <v>5051</v>
      </c>
      <c r="R95" s="75">
        <f>+Lcc_BKK!R95+Lcc_DMK!R95</f>
        <v>594</v>
      </c>
      <c r="S95" s="76">
        <f>+Lcc_BKK!S95+Lcc_DMK!S95</f>
        <v>1310</v>
      </c>
      <c r="T95" s="182">
        <f>SUM(R95:S95)</f>
        <v>1904</v>
      </c>
      <c r="U95" s="77">
        <f>Lcc_BKK!U95+Lcc_DMK!U95</f>
        <v>0</v>
      </c>
      <c r="V95" s="182">
        <f>T95+U95</f>
        <v>1904</v>
      </c>
      <c r="W95" s="78">
        <f>IF(Q95=0,0,((V95/Q95)-1)*100)</f>
        <v>-62.304494159572357</v>
      </c>
    </row>
    <row r="96" spans="12:23" x14ac:dyDescent="0.2">
      <c r="L96" s="59" t="s">
        <v>66</v>
      </c>
      <c r="M96" s="75">
        <f>+Lcc_BKK!M96+Lcc_DMK!M96</f>
        <v>1323</v>
      </c>
      <c r="N96" s="76">
        <f>+Lcc_BKK!N96+Lcc_DMK!N96</f>
        <v>4274</v>
      </c>
      <c r="O96" s="182">
        <f>SUM(M96:N96)</f>
        <v>5597</v>
      </c>
      <c r="P96" s="77">
        <f>Lcc_BKK!P96+Lcc_DMK!P96</f>
        <v>0</v>
      </c>
      <c r="Q96" s="182">
        <f>O96+P96</f>
        <v>5597</v>
      </c>
      <c r="R96" s="75">
        <f>+Lcc_BKK!R96+Lcc_DMK!R96</f>
        <v>304</v>
      </c>
      <c r="S96" s="76">
        <f>+Lcc_BKK!S96+Lcc_DMK!S96</f>
        <v>438</v>
      </c>
      <c r="T96" s="182">
        <f>SUM(R96:S96)</f>
        <v>742</v>
      </c>
      <c r="U96" s="77">
        <f>Lcc_BKK!U96+Lcc_DMK!U96</f>
        <v>0</v>
      </c>
      <c r="V96" s="182">
        <f>T96+U96</f>
        <v>742</v>
      </c>
      <c r="W96" s="78">
        <f t="shared" ref="W96" si="217">IF(Q96=0,0,((V96/Q96)-1)*100)</f>
        <v>-86.74289798106129</v>
      </c>
    </row>
    <row r="97" spans="1:23" ht="13.5" thickBot="1" x14ac:dyDescent="0.25">
      <c r="L97" s="59" t="s">
        <v>18</v>
      </c>
      <c r="M97" s="75">
        <f>+Lcc_BKK!M97+Lcc_DMK!M97</f>
        <v>1261</v>
      </c>
      <c r="N97" s="76">
        <f>+Lcc_BKK!N97+Lcc_DMK!N97</f>
        <v>3113</v>
      </c>
      <c r="O97" s="184">
        <f>SUM(M97:N97)</f>
        <v>4374</v>
      </c>
      <c r="P97" s="83">
        <f>Lcc_BKK!P97+Lcc_DMK!P97</f>
        <v>0</v>
      </c>
      <c r="Q97" s="184">
        <f>O97+P97</f>
        <v>4374</v>
      </c>
      <c r="R97" s="75">
        <f>+Lcc_BKK!R97+Lcc_DMK!R97</f>
        <v>156</v>
      </c>
      <c r="S97" s="76">
        <f>+Lcc_BKK!S97+Lcc_DMK!S97</f>
        <v>286</v>
      </c>
      <c r="T97" s="184">
        <f>SUM(R97:S97)</f>
        <v>442</v>
      </c>
      <c r="U97" s="83">
        <f>Lcc_BKK!U97+Lcc_DMK!U97</f>
        <v>0</v>
      </c>
      <c r="V97" s="184">
        <f>T97+U97</f>
        <v>442</v>
      </c>
      <c r="W97" s="78">
        <f>IF(Q97=0,0,((V97/Q97)-1)*100)</f>
        <v>-89.894833104709647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4291</v>
      </c>
      <c r="N98" s="85">
        <f t="shared" ref="N98:V98" si="218">+N95+N96+N97</f>
        <v>10731</v>
      </c>
      <c r="O98" s="185">
        <f t="shared" si="218"/>
        <v>15022</v>
      </c>
      <c r="P98" s="86">
        <f t="shared" si="218"/>
        <v>0</v>
      </c>
      <c r="Q98" s="185">
        <f t="shared" si="218"/>
        <v>15022</v>
      </c>
      <c r="R98" s="85">
        <f t="shared" si="218"/>
        <v>1054</v>
      </c>
      <c r="S98" s="85">
        <f t="shared" si="218"/>
        <v>2034</v>
      </c>
      <c r="T98" s="185">
        <f t="shared" si="218"/>
        <v>3088</v>
      </c>
      <c r="U98" s="86">
        <f t="shared" si="218"/>
        <v>0</v>
      </c>
      <c r="V98" s="185">
        <f t="shared" si="218"/>
        <v>3088</v>
      </c>
      <c r="W98" s="87">
        <f>IF(Q98=0,0,((V98/Q98)-1)*100)</f>
        <v>-79.443482891758748</v>
      </c>
    </row>
    <row r="99" spans="1:23" ht="13.5" thickTop="1" x14ac:dyDescent="0.2">
      <c r="L99" s="59" t="s">
        <v>21</v>
      </c>
      <c r="M99" s="75">
        <f>+Lcc_BKK!M99+Lcc_DMK!M99</f>
        <v>2097</v>
      </c>
      <c r="N99" s="76">
        <f>+Lcc_BKK!N99+Lcc_DMK!N99</f>
        <v>3220</v>
      </c>
      <c r="O99" s="184">
        <f>SUM(M99:N99)</f>
        <v>5317</v>
      </c>
      <c r="P99" s="88">
        <f>Lcc_BKK!P99+Lcc_DMK!P99</f>
        <v>0</v>
      </c>
      <c r="Q99" s="184">
        <f>O99+P99</f>
        <v>5317</v>
      </c>
      <c r="R99" s="75">
        <f>+Lcc_BKK!R99+Lcc_DMK!R99</f>
        <v>99</v>
      </c>
      <c r="S99" s="76">
        <f>+Lcc_BKK!S99+Lcc_DMK!S99</f>
        <v>190</v>
      </c>
      <c r="T99" s="184">
        <f>SUM(R99:S99)</f>
        <v>289</v>
      </c>
      <c r="U99" s="88">
        <f>Lcc_BKK!U99+Lcc_DMK!U99</f>
        <v>0</v>
      </c>
      <c r="V99" s="184">
        <f>T99+U99</f>
        <v>289</v>
      </c>
      <c r="W99" s="78">
        <f>IF(Q99=0,0,((V99/Q99)-1)*100)</f>
        <v>-94.564604100056428</v>
      </c>
    </row>
    <row r="100" spans="1:23" x14ac:dyDescent="0.2">
      <c r="L100" s="59" t="s">
        <v>22</v>
      </c>
      <c r="M100" s="75">
        <f>+Lcc_BKK!M100+Lcc_DMK!M100</f>
        <v>2213</v>
      </c>
      <c r="N100" s="76">
        <f>+Lcc_BKK!N100+Lcc_DMK!N100</f>
        <v>3432</v>
      </c>
      <c r="O100" s="184">
        <f>SUM(M100:N100)</f>
        <v>5645</v>
      </c>
      <c r="P100" s="77">
        <f>Lcc_BKK!P100+Lcc_DMK!P100</f>
        <v>0</v>
      </c>
      <c r="Q100" s="184">
        <f>O100+P100</f>
        <v>5645</v>
      </c>
      <c r="R100" s="75">
        <f>+Lcc_BKK!R100+Lcc_DMK!R100</f>
        <v>21</v>
      </c>
      <c r="S100" s="76">
        <f>+Lcc_BKK!S100+Lcc_DMK!S100</f>
        <v>63</v>
      </c>
      <c r="T100" s="184">
        <f>SUM(R100:S100)</f>
        <v>84</v>
      </c>
      <c r="U100" s="77">
        <f>Lcc_BKK!U100+Lcc_DMK!U100</f>
        <v>0</v>
      </c>
      <c r="V100" s="184">
        <f>T100+U100</f>
        <v>84</v>
      </c>
      <c r="W100" s="78">
        <f t="shared" ref="W100" si="219">IF(Q100=0,0,((V100/Q100)-1)*100)</f>
        <v>-98.511957484499561</v>
      </c>
    </row>
    <row r="101" spans="1:23" ht="13.5" thickBot="1" x14ac:dyDescent="0.25">
      <c r="L101" s="59" t="s">
        <v>23</v>
      </c>
      <c r="M101" s="75">
        <f>+Lcc_BKK!M101+Lcc_DMK!M101</f>
        <v>1325</v>
      </c>
      <c r="N101" s="76">
        <f>+Lcc_BKK!N101+Lcc_DMK!N101</f>
        <v>3200</v>
      </c>
      <c r="O101" s="184">
        <f>SUM(M101:N101)</f>
        <v>4525</v>
      </c>
      <c r="P101" s="77">
        <f>Lcc_BKK!P101+Lcc_DMK!P101</f>
        <v>0</v>
      </c>
      <c r="Q101" s="184">
        <f>O101+P101</f>
        <v>4525</v>
      </c>
      <c r="R101" s="75">
        <f>+Lcc_BKK!R101+Lcc_DMK!R101</f>
        <v>35</v>
      </c>
      <c r="S101" s="76">
        <f>+Lcc_BKK!S101+Lcc_DMK!S101</f>
        <v>58</v>
      </c>
      <c r="T101" s="184">
        <f>SUM(R101:S101)</f>
        <v>93</v>
      </c>
      <c r="U101" s="77">
        <f>Lcc_BKK!U101+Lcc_DMK!U101</f>
        <v>0</v>
      </c>
      <c r="V101" s="184">
        <f>T101+U101</f>
        <v>93</v>
      </c>
      <c r="W101" s="78">
        <f>IF(Q101=0,0,((V101/Q101)-1)*100)</f>
        <v>-97.944751381215468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5635</v>
      </c>
      <c r="N102" s="85">
        <f t="shared" ref="N102:V102" si="220">+N99+N100+N101</f>
        <v>9852</v>
      </c>
      <c r="O102" s="185">
        <f t="shared" si="220"/>
        <v>15487</v>
      </c>
      <c r="P102" s="86">
        <f t="shared" si="220"/>
        <v>0</v>
      </c>
      <c r="Q102" s="185">
        <f t="shared" si="220"/>
        <v>15487</v>
      </c>
      <c r="R102" s="85">
        <f t="shared" si="220"/>
        <v>155</v>
      </c>
      <c r="S102" s="85">
        <f t="shared" si="220"/>
        <v>311</v>
      </c>
      <c r="T102" s="185">
        <f t="shared" si="220"/>
        <v>466</v>
      </c>
      <c r="U102" s="86">
        <f t="shared" si="220"/>
        <v>0</v>
      </c>
      <c r="V102" s="185">
        <f t="shared" si="220"/>
        <v>466</v>
      </c>
      <c r="W102" s="87">
        <f>IF(Q102=0,0,((V102/Q102)-1)*100)</f>
        <v>-96.991024730419056</v>
      </c>
    </row>
    <row r="103" spans="1:23" ht="14.25" thickTop="1" thickBot="1" x14ac:dyDescent="0.25">
      <c r="L103" s="79" t="s">
        <v>62</v>
      </c>
      <c r="M103" s="80">
        <f>+M94+M98+M102</f>
        <v>15658</v>
      </c>
      <c r="N103" s="81">
        <f t="shared" ref="N103:V103" si="221">+N94+N98+N102</f>
        <v>30022</v>
      </c>
      <c r="O103" s="175">
        <f t="shared" si="221"/>
        <v>45680</v>
      </c>
      <c r="P103" s="80">
        <f t="shared" si="221"/>
        <v>21</v>
      </c>
      <c r="Q103" s="175">
        <f t="shared" si="221"/>
        <v>45701</v>
      </c>
      <c r="R103" s="80">
        <f t="shared" si="221"/>
        <v>6630</v>
      </c>
      <c r="S103" s="81">
        <f t="shared" si="221"/>
        <v>11076</v>
      </c>
      <c r="T103" s="175">
        <f t="shared" si="221"/>
        <v>17706</v>
      </c>
      <c r="U103" s="80">
        <f t="shared" si="221"/>
        <v>0</v>
      </c>
      <c r="V103" s="175">
        <f t="shared" si="221"/>
        <v>17706</v>
      </c>
      <c r="W103" s="82">
        <f t="shared" ref="W103" si="222">IF(Q103=0,0,((V103/Q103)-1)*100)</f>
        <v>-61.256865276470975</v>
      </c>
    </row>
    <row r="104" spans="1:23" ht="14.25" thickTop="1" thickBot="1" x14ac:dyDescent="0.25">
      <c r="L104" s="79" t="s">
        <v>63</v>
      </c>
      <c r="M104" s="80">
        <f>+M90+M94+M98+M102</f>
        <v>21426</v>
      </c>
      <c r="N104" s="81">
        <f t="shared" ref="N104:V104" si="223">+N90+N94+N98+N102</f>
        <v>42140</v>
      </c>
      <c r="O104" s="175">
        <f t="shared" si="223"/>
        <v>63566</v>
      </c>
      <c r="P104" s="80">
        <f t="shared" si="223"/>
        <v>27</v>
      </c>
      <c r="Q104" s="175">
        <f t="shared" si="223"/>
        <v>63593</v>
      </c>
      <c r="R104" s="80">
        <f t="shared" si="223"/>
        <v>14166</v>
      </c>
      <c r="S104" s="81">
        <f t="shared" si="223"/>
        <v>22537</v>
      </c>
      <c r="T104" s="175">
        <f t="shared" si="223"/>
        <v>36703</v>
      </c>
      <c r="U104" s="80">
        <f t="shared" si="223"/>
        <v>9</v>
      </c>
      <c r="V104" s="175">
        <f t="shared" si="223"/>
        <v>36712</v>
      </c>
      <c r="W104" s="82">
        <f>IF(Q104=0,0,((V104/Q104)-1)*100)</f>
        <v>-42.27037567027817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customHeight="1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318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315"/>
      <c r="R110" s="60"/>
      <c r="S110" s="54"/>
      <c r="T110" s="61"/>
      <c r="U110" s="62"/>
      <c r="V110" s="315"/>
      <c r="W110" s="316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314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314" t="s">
        <v>7</v>
      </c>
      <c r="W111" s="317"/>
    </row>
    <row r="112" spans="1:23" ht="4.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f>+Lcc_BKK!M113+Lcc_DMK!M113</f>
        <v>256</v>
      </c>
      <c r="N113" s="76">
        <f>+Lcc_BKK!N113+Lcc_DMK!N113</f>
        <v>431</v>
      </c>
      <c r="O113" s="184">
        <f>SUM(M113:N113)</f>
        <v>687</v>
      </c>
      <c r="P113" s="77">
        <f>+Lcc_BKK!P113+Lcc_DMK!P113</f>
        <v>0</v>
      </c>
      <c r="Q113" s="182">
        <f>O113+P113</f>
        <v>687</v>
      </c>
      <c r="R113" s="75">
        <f>+Lcc_BKK!R113+Lcc_DMK!R113</f>
        <v>165</v>
      </c>
      <c r="S113" s="76">
        <f>+Lcc_BKK!S113+Lcc_DMK!S113</f>
        <v>247</v>
      </c>
      <c r="T113" s="184">
        <f>SUM(R113:S113)</f>
        <v>412</v>
      </c>
      <c r="U113" s="77">
        <f>+Lcc_BKK!U113+Lcc_DMK!U113</f>
        <v>0</v>
      </c>
      <c r="V113" s="182">
        <f>T113+U113</f>
        <v>412</v>
      </c>
      <c r="W113" s="78">
        <f>IF(Q113=0,0,((V113/Q113)-1)*100)</f>
        <v>-40.02911208151383</v>
      </c>
    </row>
    <row r="114" spans="1:23" x14ac:dyDescent="0.2">
      <c r="L114" s="59" t="s">
        <v>11</v>
      </c>
      <c r="M114" s="75">
        <f>+Lcc_BKK!M114+Lcc_DMK!M114</f>
        <v>240</v>
      </c>
      <c r="N114" s="76">
        <f>+Lcc_BKK!N114+Lcc_DMK!N114</f>
        <v>406</v>
      </c>
      <c r="O114" s="184">
        <f t="shared" ref="O114:O115" si="224">SUM(M114:N114)</f>
        <v>646</v>
      </c>
      <c r="P114" s="77">
        <f>+Lcc_BKK!P114+Lcc_DMK!P114</f>
        <v>0</v>
      </c>
      <c r="Q114" s="182">
        <f>O114+P114</f>
        <v>646</v>
      </c>
      <c r="R114" s="75">
        <f>+Lcc_BKK!R114+Lcc_DMK!R114</f>
        <v>170</v>
      </c>
      <c r="S114" s="76">
        <f>+Lcc_BKK!S114+Lcc_DMK!S114</f>
        <v>261</v>
      </c>
      <c r="T114" s="184">
        <f t="shared" ref="T114:T115" si="225">SUM(R114:S114)</f>
        <v>431</v>
      </c>
      <c r="U114" s="77">
        <f>+Lcc_BKK!U114+Lcc_DMK!U114</f>
        <v>0</v>
      </c>
      <c r="V114" s="182">
        <f>T114+U114</f>
        <v>431</v>
      </c>
      <c r="W114" s="78">
        <f>IF(Q114=0,0,((V114/Q114)-1)*100)</f>
        <v>-33.28173374613003</v>
      </c>
    </row>
    <row r="115" spans="1:23" ht="13.5" thickBot="1" x14ac:dyDescent="0.25">
      <c r="L115" s="64" t="s">
        <v>12</v>
      </c>
      <c r="M115" s="75">
        <f>+Lcc_BKK!M115+Lcc_DMK!M115</f>
        <v>217</v>
      </c>
      <c r="N115" s="76">
        <f>+Lcc_BKK!N115+Lcc_DMK!N115</f>
        <v>398</v>
      </c>
      <c r="O115" s="184">
        <f t="shared" si="224"/>
        <v>615</v>
      </c>
      <c r="P115" s="77">
        <f>+Lcc_BKK!P115+Lcc_DMK!P115</f>
        <v>0</v>
      </c>
      <c r="Q115" s="182">
        <f>O115+P115</f>
        <v>615</v>
      </c>
      <c r="R115" s="75">
        <f>+Lcc_BKK!R115+Lcc_DMK!R115</f>
        <v>158</v>
      </c>
      <c r="S115" s="76">
        <f>+Lcc_BKK!S115+Lcc_DMK!S115</f>
        <v>309</v>
      </c>
      <c r="T115" s="184">
        <f t="shared" si="225"/>
        <v>467</v>
      </c>
      <c r="U115" s="77">
        <f>+Lcc_BKK!U115+Lcc_DMK!U115</f>
        <v>0</v>
      </c>
      <c r="V115" s="182">
        <f>T115+U115</f>
        <v>467</v>
      </c>
      <c r="W115" s="78">
        <f>IF(Q115=0,0,((V115/Q115)-1)*100)</f>
        <v>-24.065040650406498</v>
      </c>
    </row>
    <row r="116" spans="1:23" ht="14.25" thickTop="1" thickBot="1" x14ac:dyDescent="0.25">
      <c r="L116" s="79" t="s">
        <v>38</v>
      </c>
      <c r="M116" s="80">
        <f t="shared" ref="M116:V116" si="226">+M113+M114+M115</f>
        <v>713</v>
      </c>
      <c r="N116" s="81">
        <f t="shared" si="226"/>
        <v>1235</v>
      </c>
      <c r="O116" s="175">
        <f t="shared" si="226"/>
        <v>1948</v>
      </c>
      <c r="P116" s="80">
        <f t="shared" si="226"/>
        <v>0</v>
      </c>
      <c r="Q116" s="175">
        <f t="shared" si="226"/>
        <v>1948</v>
      </c>
      <c r="R116" s="80">
        <f t="shared" si="226"/>
        <v>493</v>
      </c>
      <c r="S116" s="81">
        <f t="shared" si="226"/>
        <v>817</v>
      </c>
      <c r="T116" s="175">
        <f t="shared" si="226"/>
        <v>1310</v>
      </c>
      <c r="U116" s="80">
        <f t="shared" si="226"/>
        <v>0</v>
      </c>
      <c r="V116" s="175">
        <f t="shared" si="226"/>
        <v>1310</v>
      </c>
      <c r="W116" s="82">
        <f t="shared" ref="W116" si="227">IF(Q116=0,0,((V116/Q116)-1)*100)</f>
        <v>-32.751540041067763</v>
      </c>
    </row>
    <row r="117" spans="1:23" ht="13.5" thickTop="1" x14ac:dyDescent="0.2">
      <c r="L117" s="59" t="s">
        <v>13</v>
      </c>
      <c r="M117" s="75">
        <f>+Lcc_BKK!M117+Lcc_DMK!M117</f>
        <v>215</v>
      </c>
      <c r="N117" s="76">
        <f>+Lcc_BKK!N117+Lcc_DMK!N117</f>
        <v>409</v>
      </c>
      <c r="O117" s="182">
        <f>M117+N117</f>
        <v>624</v>
      </c>
      <c r="P117" s="77">
        <f>+Lcc_BKK!P117+Lcc_DMK!P117</f>
        <v>0</v>
      </c>
      <c r="Q117" s="182">
        <f>O117+P117</f>
        <v>624</v>
      </c>
      <c r="R117" s="75">
        <f>+Lcc_BKK!R117+Lcc_DMK!R117</f>
        <v>153</v>
      </c>
      <c r="S117" s="76">
        <f>+Lcc_BKK!S117+Lcc_DMK!S117</f>
        <v>291</v>
      </c>
      <c r="T117" s="182">
        <f>R117+S117</f>
        <v>444</v>
      </c>
      <c r="U117" s="77">
        <f>+Lcc_BKK!U117+Lcc_DMK!U117</f>
        <v>0</v>
      </c>
      <c r="V117" s="182">
        <f>T117+U117</f>
        <v>444</v>
      </c>
      <c r="W117" s="78">
        <f t="shared" ref="W117" si="228">IF(Q117=0,0,((V117/Q117)-1)*100)</f>
        <v>-28.846153846153843</v>
      </c>
    </row>
    <row r="118" spans="1:23" x14ac:dyDescent="0.2">
      <c r="L118" s="59" t="s">
        <v>14</v>
      </c>
      <c r="M118" s="75">
        <f>+Lcc_BKK!M118+Lcc_DMK!M118</f>
        <v>185</v>
      </c>
      <c r="N118" s="76">
        <f>+Lcc_BKK!N118+Lcc_DMK!N118</f>
        <v>323</v>
      </c>
      <c r="O118" s="182">
        <f>M118+N118</f>
        <v>508</v>
      </c>
      <c r="P118" s="77">
        <f>+Lcc_BKK!P118+Lcc_DMK!P118</f>
        <v>0</v>
      </c>
      <c r="Q118" s="182">
        <f>O118+P118</f>
        <v>508</v>
      </c>
      <c r="R118" s="75">
        <f>+Lcc_BKK!R118+Lcc_DMK!R118</f>
        <v>126</v>
      </c>
      <c r="S118" s="76">
        <f>+Lcc_BKK!S118+Lcc_DMK!S118</f>
        <v>280</v>
      </c>
      <c r="T118" s="182">
        <f>R118+S118</f>
        <v>406</v>
      </c>
      <c r="U118" s="77">
        <f>+Lcc_BKK!U118+Lcc_DMK!U118</f>
        <v>0</v>
      </c>
      <c r="V118" s="182">
        <f>T118+U118</f>
        <v>406</v>
      </c>
      <c r="W118" s="78">
        <f>IF(Q118=0,0,((V118/Q118)-1)*100)</f>
        <v>-20.078740157480311</v>
      </c>
    </row>
    <row r="119" spans="1:23" ht="13.5" thickBot="1" x14ac:dyDescent="0.25">
      <c r="L119" s="59" t="s">
        <v>15</v>
      </c>
      <c r="M119" s="75">
        <f>+Lcc_BKK!M119+Lcc_DMK!M119</f>
        <v>224</v>
      </c>
      <c r="N119" s="76">
        <f>+Lcc_BKK!N119+Lcc_DMK!N119</f>
        <v>319</v>
      </c>
      <c r="O119" s="182">
        <f>M119+N119</f>
        <v>543</v>
      </c>
      <c r="P119" s="77">
        <f>+Lcc_BKK!P119+Lcc_DMK!P119</f>
        <v>0</v>
      </c>
      <c r="Q119" s="182">
        <f>O119+P119</f>
        <v>543</v>
      </c>
      <c r="R119" s="75">
        <f>+Lcc_BKK!R119+Lcc_DMK!R119</f>
        <v>178.23499999999999</v>
      </c>
      <c r="S119" s="76">
        <f>+Lcc_BKK!S119+Lcc_DMK!S119</f>
        <v>195.51700000000002</v>
      </c>
      <c r="T119" s="182">
        <f>R119+S119</f>
        <v>373.75200000000001</v>
      </c>
      <c r="U119" s="77">
        <f>+Lcc_BKK!U119+Lcc_DMK!U119</f>
        <v>0</v>
      </c>
      <c r="V119" s="182">
        <f>T119+U119</f>
        <v>373.75200000000001</v>
      </c>
      <c r="W119" s="78">
        <f>IF(Q119=0,0,((V119/Q119)-1)*100)</f>
        <v>-31.169060773480663</v>
      </c>
    </row>
    <row r="120" spans="1:23" ht="14.25" thickTop="1" thickBot="1" x14ac:dyDescent="0.25">
      <c r="L120" s="79" t="s">
        <v>61</v>
      </c>
      <c r="M120" s="80">
        <f>+M117+M118+M119</f>
        <v>624</v>
      </c>
      <c r="N120" s="81">
        <f t="shared" ref="N120:V120" si="229">+N117+N118+N119</f>
        <v>1051</v>
      </c>
      <c r="O120" s="175">
        <f t="shared" si="229"/>
        <v>1675</v>
      </c>
      <c r="P120" s="80">
        <f t="shared" si="229"/>
        <v>0</v>
      </c>
      <c r="Q120" s="175">
        <f t="shared" si="229"/>
        <v>1675</v>
      </c>
      <c r="R120" s="80">
        <f>+R117+R118+R119</f>
        <v>457.23500000000001</v>
      </c>
      <c r="S120" s="81">
        <f>+S117+S118+S119</f>
        <v>766.51700000000005</v>
      </c>
      <c r="T120" s="175">
        <f t="shared" si="229"/>
        <v>1223.752</v>
      </c>
      <c r="U120" s="80">
        <f t="shared" si="229"/>
        <v>0</v>
      </c>
      <c r="V120" s="175">
        <f t="shared" si="229"/>
        <v>1223.752</v>
      </c>
      <c r="W120" s="82">
        <f t="shared" ref="W120" si="230">IF(Q120=0,0,((V120/Q120)-1)*100)</f>
        <v>-26.940179104477615</v>
      </c>
    </row>
    <row r="121" spans="1:23" ht="13.5" thickTop="1" x14ac:dyDescent="0.2">
      <c r="L121" s="59" t="s">
        <v>16</v>
      </c>
      <c r="M121" s="75">
        <f>+Lcc_BKK!M121+Lcc_DMK!M121</f>
        <v>150</v>
      </c>
      <c r="N121" s="76">
        <f>+Lcc_BKK!N121+Lcc_DMK!N121</f>
        <v>268</v>
      </c>
      <c r="O121" s="182">
        <f>SUM(M121:N121)</f>
        <v>418</v>
      </c>
      <c r="P121" s="77">
        <f>+Lcc_BKK!P121+Lcc_DMK!P121</f>
        <v>0</v>
      </c>
      <c r="Q121" s="182">
        <f>O121+P121</f>
        <v>418</v>
      </c>
      <c r="R121" s="75">
        <f>+Lcc_BKK!R121+Lcc_DMK!R121</f>
        <v>116</v>
      </c>
      <c r="S121" s="76">
        <f>+Lcc_BKK!S121+Lcc_DMK!S121</f>
        <v>74</v>
      </c>
      <c r="T121" s="182">
        <f>SUM(R121:S121)</f>
        <v>190</v>
      </c>
      <c r="U121" s="77">
        <f>+Lcc_BKK!U121+Lcc_DMK!U121</f>
        <v>0</v>
      </c>
      <c r="V121" s="182">
        <f>T121+U121</f>
        <v>190</v>
      </c>
      <c r="W121" s="78">
        <f>IF(Q121=0,0,((V121/Q121)-1)*100)</f>
        <v>-54.54545454545454</v>
      </c>
    </row>
    <row r="122" spans="1:23" x14ac:dyDescent="0.2">
      <c r="L122" s="59" t="s">
        <v>66</v>
      </c>
      <c r="M122" s="75">
        <f>+Lcc_BKK!M122+Lcc_DMK!M122</f>
        <v>166</v>
      </c>
      <c r="N122" s="76">
        <f>+Lcc_BKK!N122+Lcc_DMK!N122</f>
        <v>226</v>
      </c>
      <c r="O122" s="182">
        <f>SUM(M122:N122)</f>
        <v>392</v>
      </c>
      <c r="P122" s="77">
        <f>+Lcc_BKK!P122+Lcc_DMK!P122</f>
        <v>0</v>
      </c>
      <c r="Q122" s="182">
        <f>O122+P122</f>
        <v>392</v>
      </c>
      <c r="R122" s="75">
        <f>+Lcc_BKK!R122+Lcc_DMK!R122</f>
        <v>140</v>
      </c>
      <c r="S122" s="76">
        <f>+Lcc_BKK!S122+Lcc_DMK!S122</f>
        <v>132</v>
      </c>
      <c r="T122" s="182">
        <f>SUM(R122:S122)</f>
        <v>272</v>
      </c>
      <c r="U122" s="77">
        <f>+Lcc_BKK!U122+Lcc_DMK!U122</f>
        <v>0</v>
      </c>
      <c r="V122" s="182">
        <f>T122+U122</f>
        <v>272</v>
      </c>
      <c r="W122" s="78">
        <f t="shared" ref="W122" si="231">IF(Q122=0,0,((V122/Q122)-1)*100)</f>
        <v>-30.612244897959183</v>
      </c>
    </row>
    <row r="123" spans="1:23" ht="13.5" thickBot="1" x14ac:dyDescent="0.25">
      <c r="L123" s="59" t="s">
        <v>18</v>
      </c>
      <c r="M123" s="75">
        <f>+Lcc_BKK!M123+Lcc_DMK!M123</f>
        <v>122</v>
      </c>
      <c r="N123" s="76">
        <f>+Lcc_BKK!N123+Lcc_DMK!N123</f>
        <v>236</v>
      </c>
      <c r="O123" s="184">
        <f>SUM(M123:N123)</f>
        <v>358</v>
      </c>
      <c r="P123" s="83">
        <f>+Lcc_BKK!P123+Lcc_DMK!P123</f>
        <v>0</v>
      </c>
      <c r="Q123" s="184">
        <f>O123+P123</f>
        <v>358</v>
      </c>
      <c r="R123" s="75">
        <f>+Lcc_BKK!R123+Lcc_DMK!R123</f>
        <v>132</v>
      </c>
      <c r="S123" s="76">
        <f>+Lcc_BKK!S123+Lcc_DMK!S123</f>
        <v>166</v>
      </c>
      <c r="T123" s="184">
        <f>SUM(R123:S123)</f>
        <v>298</v>
      </c>
      <c r="U123" s="83">
        <f>+Lcc_BKK!U123+Lcc_DMK!U123</f>
        <v>0</v>
      </c>
      <c r="V123" s="184">
        <f>T123+U123</f>
        <v>298</v>
      </c>
      <c r="W123" s="78">
        <f>IF(Q123=0,0,((V123/Q123)-1)*100)</f>
        <v>-16.759776536312852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438</v>
      </c>
      <c r="N124" s="85">
        <f t="shared" ref="N124" si="232">+N121+N122+N123</f>
        <v>730</v>
      </c>
      <c r="O124" s="185">
        <f t="shared" ref="O124" si="233">+O121+O122+O123</f>
        <v>1168</v>
      </c>
      <c r="P124" s="86">
        <f t="shared" ref="P124" si="234">+P121+P122+P123</f>
        <v>0</v>
      </c>
      <c r="Q124" s="185">
        <f t="shared" ref="Q124" si="235">+Q121+Q122+Q123</f>
        <v>1168</v>
      </c>
      <c r="R124" s="85">
        <f t="shared" ref="R124" si="236">+R121+R122+R123</f>
        <v>388</v>
      </c>
      <c r="S124" s="85">
        <f t="shared" ref="S124" si="237">+S121+S122+S123</f>
        <v>372</v>
      </c>
      <c r="T124" s="185">
        <f t="shared" ref="T124" si="238">+T121+T122+T123</f>
        <v>760</v>
      </c>
      <c r="U124" s="86">
        <f t="shared" ref="U124" si="239">+U121+U122+U123</f>
        <v>0</v>
      </c>
      <c r="V124" s="185">
        <f t="shared" ref="V124" si="240">+V121+V122+V123</f>
        <v>760</v>
      </c>
      <c r="W124" s="87">
        <f>IF(Q124=0,0,((V124/Q124)-1)*100)</f>
        <v>-34.931506849315063</v>
      </c>
    </row>
    <row r="125" spans="1:23" ht="13.5" thickTop="1" x14ac:dyDescent="0.2">
      <c r="A125" s="324"/>
      <c r="K125" s="324"/>
      <c r="L125" s="59" t="s">
        <v>21</v>
      </c>
      <c r="M125" s="75">
        <f>+Lcc_BKK!M125+Lcc_DMK!M125</f>
        <v>174</v>
      </c>
      <c r="N125" s="76">
        <f>+Lcc_BKK!N125+Lcc_DMK!N125</f>
        <v>255</v>
      </c>
      <c r="O125" s="184">
        <f>SUM(M125:N125)</f>
        <v>429</v>
      </c>
      <c r="P125" s="88">
        <f>+Lcc_BKK!P125+Lcc_DMK!P125</f>
        <v>0</v>
      </c>
      <c r="Q125" s="184">
        <f>O125+P125</f>
        <v>429</v>
      </c>
      <c r="R125" s="75">
        <f>+Lcc_BKK!R125+Lcc_DMK!R125</f>
        <v>132</v>
      </c>
      <c r="S125" s="76">
        <f>+Lcc_BKK!S125+Lcc_DMK!S125</f>
        <v>244</v>
      </c>
      <c r="T125" s="184">
        <f>SUM(R125:S125)</f>
        <v>376</v>
      </c>
      <c r="U125" s="88">
        <f>+Lcc_BKK!U125+Lcc_DMK!U125</f>
        <v>0</v>
      </c>
      <c r="V125" s="184">
        <f>T125+U125</f>
        <v>376</v>
      </c>
      <c r="W125" s="78">
        <f>IF(Q125=0,0,((V125/Q125)-1)*100)</f>
        <v>-12.354312354312357</v>
      </c>
    </row>
    <row r="126" spans="1:23" x14ac:dyDescent="0.2">
      <c r="A126" s="324"/>
      <c r="K126" s="324"/>
      <c r="L126" s="59" t="s">
        <v>22</v>
      </c>
      <c r="M126" s="75">
        <f>+Lcc_BKK!M126+Lcc_DMK!M126</f>
        <v>181</v>
      </c>
      <c r="N126" s="76">
        <f>+Lcc_BKK!N126+Lcc_DMK!N126</f>
        <v>277</v>
      </c>
      <c r="O126" s="184">
        <f>SUM(M126:N126)</f>
        <v>458</v>
      </c>
      <c r="P126" s="77">
        <f>+Lcc_BKK!P126+Lcc_DMK!P126</f>
        <v>0</v>
      </c>
      <c r="Q126" s="184">
        <f>O126+P126</f>
        <v>458</v>
      </c>
      <c r="R126" s="75">
        <f>+Lcc_BKK!R126+Lcc_DMK!R126</f>
        <v>115</v>
      </c>
      <c r="S126" s="76">
        <f>+Lcc_BKK!S126+Lcc_DMK!S126</f>
        <v>223</v>
      </c>
      <c r="T126" s="184">
        <f>SUM(R126:S126)</f>
        <v>338</v>
      </c>
      <c r="U126" s="77">
        <f>+Lcc_BKK!U126+Lcc_DMK!U126</f>
        <v>0</v>
      </c>
      <c r="V126" s="184">
        <f>T126+U126</f>
        <v>338</v>
      </c>
      <c r="W126" s="78">
        <f t="shared" ref="W126" si="241">IF(Q126=0,0,((V126/Q126)-1)*100)</f>
        <v>-26.20087336244541</v>
      </c>
    </row>
    <row r="127" spans="1:23" ht="13.5" thickBot="1" x14ac:dyDescent="0.25">
      <c r="A127" s="324"/>
      <c r="K127" s="324"/>
      <c r="L127" s="59" t="s">
        <v>23</v>
      </c>
      <c r="M127" s="75">
        <f>+Lcc_BKK!M127+Lcc_DMK!M127</f>
        <v>156</v>
      </c>
      <c r="N127" s="76">
        <f>+Lcc_BKK!N127+Lcc_DMK!N127</f>
        <v>235</v>
      </c>
      <c r="O127" s="184">
        <f>SUM(M127:N127)</f>
        <v>391</v>
      </c>
      <c r="P127" s="77">
        <f>+Lcc_BKK!P127+Lcc_DMK!P127</f>
        <v>0</v>
      </c>
      <c r="Q127" s="184">
        <f>O127+P127</f>
        <v>391</v>
      </c>
      <c r="R127" s="75">
        <f>+Lcc_BKK!R127+Lcc_DMK!R127</f>
        <v>107</v>
      </c>
      <c r="S127" s="76">
        <f>+Lcc_BKK!S127+Lcc_DMK!S127</f>
        <v>238</v>
      </c>
      <c r="T127" s="184">
        <f>SUM(R127:S127)</f>
        <v>345</v>
      </c>
      <c r="U127" s="77">
        <f>+Lcc_BKK!U127+Lcc_DMK!U127</f>
        <v>0</v>
      </c>
      <c r="V127" s="184">
        <f>T127+U127</f>
        <v>345</v>
      </c>
      <c r="W127" s="78">
        <f>IF(Q127=0,0,((V127/Q127)-1)*100)</f>
        <v>-11.764705882352944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511</v>
      </c>
      <c r="N128" s="85">
        <f t="shared" ref="N128:V128" si="242">+N125+N126+N127</f>
        <v>767</v>
      </c>
      <c r="O128" s="185">
        <f t="shared" si="242"/>
        <v>1278</v>
      </c>
      <c r="P128" s="86">
        <f t="shared" si="242"/>
        <v>0</v>
      </c>
      <c r="Q128" s="185">
        <f t="shared" si="242"/>
        <v>1278</v>
      </c>
      <c r="R128" s="85">
        <f t="shared" si="242"/>
        <v>354</v>
      </c>
      <c r="S128" s="85">
        <f t="shared" si="242"/>
        <v>705</v>
      </c>
      <c r="T128" s="185">
        <f t="shared" si="242"/>
        <v>1059</v>
      </c>
      <c r="U128" s="86">
        <f t="shared" si="242"/>
        <v>0</v>
      </c>
      <c r="V128" s="185">
        <f t="shared" si="242"/>
        <v>1059</v>
      </c>
      <c r="W128" s="87">
        <f>IF(Q128=0,0,((V128/Q128)-1)*100)</f>
        <v>-17.136150234741788</v>
      </c>
    </row>
    <row r="129" spans="12:23" ht="14.25" thickTop="1" thickBot="1" x14ac:dyDescent="0.25">
      <c r="L129" s="79" t="s">
        <v>62</v>
      </c>
      <c r="M129" s="80">
        <f>+M120+M124+M128</f>
        <v>1573</v>
      </c>
      <c r="N129" s="81">
        <f t="shared" ref="N129:V129" si="243">+N120+N124+N128</f>
        <v>2548</v>
      </c>
      <c r="O129" s="175">
        <f t="shared" si="243"/>
        <v>4121</v>
      </c>
      <c r="P129" s="80">
        <f t="shared" si="243"/>
        <v>0</v>
      </c>
      <c r="Q129" s="175">
        <f t="shared" si="243"/>
        <v>4121</v>
      </c>
      <c r="R129" s="80">
        <f t="shared" si="243"/>
        <v>1199.2350000000001</v>
      </c>
      <c r="S129" s="81">
        <f t="shared" si="243"/>
        <v>1843.5170000000001</v>
      </c>
      <c r="T129" s="175">
        <f t="shared" si="243"/>
        <v>3042.752</v>
      </c>
      <c r="U129" s="80">
        <f t="shared" si="243"/>
        <v>0</v>
      </c>
      <c r="V129" s="175">
        <f t="shared" si="243"/>
        <v>3042.752</v>
      </c>
      <c r="W129" s="82">
        <f t="shared" ref="W129" si="244">IF(Q129=0,0,((V129/Q129)-1)*100)</f>
        <v>-26.164717301625817</v>
      </c>
    </row>
    <row r="130" spans="12:23" ht="14.25" thickTop="1" thickBot="1" x14ac:dyDescent="0.25">
      <c r="L130" s="79" t="s">
        <v>63</v>
      </c>
      <c r="M130" s="80">
        <f>+M116+M120+M124+M128</f>
        <v>2286</v>
      </c>
      <c r="N130" s="81">
        <f t="shared" ref="N130:V130" si="245">+N116+N120+N124+N128</f>
        <v>3783</v>
      </c>
      <c r="O130" s="175">
        <f t="shared" si="245"/>
        <v>6069</v>
      </c>
      <c r="P130" s="80">
        <f t="shared" si="245"/>
        <v>0</v>
      </c>
      <c r="Q130" s="175">
        <f t="shared" si="245"/>
        <v>6069</v>
      </c>
      <c r="R130" s="80">
        <f t="shared" si="245"/>
        <v>1692.2350000000001</v>
      </c>
      <c r="S130" s="81">
        <f t="shared" si="245"/>
        <v>2660.5169999999998</v>
      </c>
      <c r="T130" s="175">
        <f t="shared" si="245"/>
        <v>4352.7520000000004</v>
      </c>
      <c r="U130" s="80">
        <f t="shared" si="245"/>
        <v>0</v>
      </c>
      <c r="V130" s="175">
        <f t="shared" si="245"/>
        <v>4352.7520000000004</v>
      </c>
      <c r="W130" s="82">
        <f>IF(Q130=0,0,((V130/Q130)-1)*100)</f>
        <v>-28.278925687922218</v>
      </c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customHeight="1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318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315"/>
      <c r="R136" s="60"/>
      <c r="S136" s="54"/>
      <c r="T136" s="61"/>
      <c r="U136" s="62"/>
      <c r="V136" s="315"/>
      <c r="W136" s="316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314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314" t="s">
        <v>7</v>
      </c>
      <c r="W137" s="317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246">+M87+M113</f>
        <v>2146</v>
      </c>
      <c r="N139" s="76">
        <f t="shared" si="246"/>
        <v>4787</v>
      </c>
      <c r="O139" s="182">
        <f>M139+N139</f>
        <v>6933</v>
      </c>
      <c r="P139" s="77">
        <f>+P87+P113</f>
        <v>0</v>
      </c>
      <c r="Q139" s="188">
        <f>O139+P139</f>
        <v>6933</v>
      </c>
      <c r="R139" s="75">
        <f t="shared" ref="R139:S141" si="247">+R87+R113</f>
        <v>2781</v>
      </c>
      <c r="S139" s="76">
        <f t="shared" si="247"/>
        <v>4189</v>
      </c>
      <c r="T139" s="182">
        <f>R139+S139</f>
        <v>6970</v>
      </c>
      <c r="U139" s="77">
        <f>+U87+U113</f>
        <v>0</v>
      </c>
      <c r="V139" s="188">
        <f>T139+U139</f>
        <v>6970</v>
      </c>
      <c r="W139" s="78">
        <f>IF(Q139=0,0,((V139/Q139)-1)*100)</f>
        <v>0.53367950382230411</v>
      </c>
    </row>
    <row r="140" spans="12:23" x14ac:dyDescent="0.2">
      <c r="L140" s="59" t="s">
        <v>11</v>
      </c>
      <c r="M140" s="75">
        <f t="shared" si="246"/>
        <v>2159</v>
      </c>
      <c r="N140" s="76">
        <f t="shared" si="246"/>
        <v>4461</v>
      </c>
      <c r="O140" s="182">
        <f>M140+N140</f>
        <v>6620</v>
      </c>
      <c r="P140" s="77">
        <f>+P88+P114</f>
        <v>0</v>
      </c>
      <c r="Q140" s="188">
        <f>O140+P140</f>
        <v>6620</v>
      </c>
      <c r="R140" s="75">
        <f t="shared" si="247"/>
        <v>2855</v>
      </c>
      <c r="S140" s="76">
        <f t="shared" si="247"/>
        <v>4042</v>
      </c>
      <c r="T140" s="182">
        <f>R140+S140</f>
        <v>6897</v>
      </c>
      <c r="U140" s="77">
        <f>+U88+U114</f>
        <v>5</v>
      </c>
      <c r="V140" s="188">
        <f>T140+U140</f>
        <v>6902</v>
      </c>
      <c r="W140" s="78">
        <f>IF(Q140=0,0,((V140/Q140)-1)*100)</f>
        <v>4.2598187311178259</v>
      </c>
    </row>
    <row r="141" spans="12:23" ht="13.5" thickBot="1" x14ac:dyDescent="0.25">
      <c r="L141" s="64" t="s">
        <v>12</v>
      </c>
      <c r="M141" s="75">
        <f t="shared" si="246"/>
        <v>2176</v>
      </c>
      <c r="N141" s="76">
        <f t="shared" si="246"/>
        <v>4105</v>
      </c>
      <c r="O141" s="182">
        <f>M141+N141</f>
        <v>6281</v>
      </c>
      <c r="P141" s="77">
        <f>+P89+P115</f>
        <v>6</v>
      </c>
      <c r="Q141" s="188">
        <f>O141+P141</f>
        <v>6287</v>
      </c>
      <c r="R141" s="75">
        <f t="shared" si="247"/>
        <v>2393</v>
      </c>
      <c r="S141" s="76">
        <f t="shared" si="247"/>
        <v>4047</v>
      </c>
      <c r="T141" s="182">
        <f>R141+S141</f>
        <v>6440</v>
      </c>
      <c r="U141" s="77">
        <f>+U89+U115</f>
        <v>4</v>
      </c>
      <c r="V141" s="188">
        <f>T141+U141</f>
        <v>6444</v>
      </c>
      <c r="W141" s="78">
        <f>IF(Q141=0,0,((V141/Q141)-1)*100)</f>
        <v>2.4972164784475837</v>
      </c>
    </row>
    <row r="142" spans="12:23" ht="14.25" thickTop="1" thickBot="1" x14ac:dyDescent="0.25">
      <c r="L142" s="79" t="s">
        <v>38</v>
      </c>
      <c r="M142" s="80">
        <f t="shared" ref="M142:V142" si="248">+M139+M140+M141</f>
        <v>6481</v>
      </c>
      <c r="N142" s="81">
        <f t="shared" si="248"/>
        <v>13353</v>
      </c>
      <c r="O142" s="175">
        <f t="shared" si="248"/>
        <v>19834</v>
      </c>
      <c r="P142" s="80">
        <f t="shared" si="248"/>
        <v>6</v>
      </c>
      <c r="Q142" s="175">
        <f t="shared" si="248"/>
        <v>19840</v>
      </c>
      <c r="R142" s="80">
        <f t="shared" si="248"/>
        <v>8029</v>
      </c>
      <c r="S142" s="81">
        <f t="shared" si="248"/>
        <v>12278</v>
      </c>
      <c r="T142" s="175">
        <f t="shared" si="248"/>
        <v>20307</v>
      </c>
      <c r="U142" s="80">
        <f t="shared" si="248"/>
        <v>9</v>
      </c>
      <c r="V142" s="175">
        <f t="shared" si="248"/>
        <v>20316</v>
      </c>
      <c r="W142" s="82">
        <f t="shared" ref="W142" si="249">IF(Q142=0,0,((V142/Q142)-1)*100)</f>
        <v>2.3991935483870908</v>
      </c>
    </row>
    <row r="143" spans="12:23" ht="13.5" thickTop="1" x14ac:dyDescent="0.2">
      <c r="L143" s="59" t="s">
        <v>13</v>
      </c>
      <c r="M143" s="75">
        <f t="shared" ref="M143:N145" si="250">+M91+M117</f>
        <v>2079</v>
      </c>
      <c r="N143" s="76">
        <f t="shared" si="250"/>
        <v>3529</v>
      </c>
      <c r="O143" s="182">
        <f t="shared" ref="O143" si="251">M143+N143</f>
        <v>5608</v>
      </c>
      <c r="P143" s="77">
        <f>+P91+P117</f>
        <v>21</v>
      </c>
      <c r="Q143" s="188">
        <f>O143+P143</f>
        <v>5629</v>
      </c>
      <c r="R143" s="75">
        <f t="shared" ref="R143:S145" si="252">+R91+R117</f>
        <v>2108</v>
      </c>
      <c r="S143" s="76">
        <f t="shared" si="252"/>
        <v>3148</v>
      </c>
      <c r="T143" s="182">
        <f>R143+S143</f>
        <v>5256</v>
      </c>
      <c r="U143" s="77">
        <f>+U91+U117</f>
        <v>0</v>
      </c>
      <c r="V143" s="188">
        <f>T143+U143</f>
        <v>5256</v>
      </c>
      <c r="W143" s="78">
        <f>IF(Q143=0,0,((V143/Q143)-1)*100)</f>
        <v>-6.6263990051518951</v>
      </c>
    </row>
    <row r="144" spans="12:23" x14ac:dyDescent="0.2">
      <c r="L144" s="59" t="s">
        <v>14</v>
      </c>
      <c r="M144" s="75">
        <f t="shared" si="250"/>
        <v>1755</v>
      </c>
      <c r="N144" s="76">
        <f t="shared" si="250"/>
        <v>2993</v>
      </c>
      <c r="O144" s="182">
        <f>M144+N144</f>
        <v>4748</v>
      </c>
      <c r="P144" s="77">
        <f>+P92+P118</f>
        <v>0</v>
      </c>
      <c r="Q144" s="188">
        <f>O144+P144</f>
        <v>4748</v>
      </c>
      <c r="R144" s="75">
        <f t="shared" si="252"/>
        <v>1843</v>
      </c>
      <c r="S144" s="76">
        <f t="shared" si="252"/>
        <v>3315</v>
      </c>
      <c r="T144" s="182">
        <f t="shared" ref="T144:T147" si="253">R144+S144</f>
        <v>5158</v>
      </c>
      <c r="U144" s="77">
        <f>+U92+U118</f>
        <v>0</v>
      </c>
      <c r="V144" s="188">
        <f>T144+U144</f>
        <v>5158</v>
      </c>
      <c r="W144" s="78">
        <f>IF(Q144=0,0,((V144/Q144)-1)*100)</f>
        <v>8.6352148272957017</v>
      </c>
    </row>
    <row r="145" spans="1:23" ht="13.5" thickBot="1" x14ac:dyDescent="0.25">
      <c r="L145" s="59" t="s">
        <v>15</v>
      </c>
      <c r="M145" s="75">
        <f t="shared" si="250"/>
        <v>2522</v>
      </c>
      <c r="N145" s="76">
        <f t="shared" si="250"/>
        <v>3968</v>
      </c>
      <c r="O145" s="182">
        <f>M145+N145</f>
        <v>6490</v>
      </c>
      <c r="P145" s="77">
        <f>+P93+P119</f>
        <v>0</v>
      </c>
      <c r="Q145" s="188">
        <f>O145+P145</f>
        <v>6490</v>
      </c>
      <c r="R145" s="75">
        <f t="shared" si="252"/>
        <v>1927.2349999999999</v>
      </c>
      <c r="S145" s="76">
        <f t="shared" si="252"/>
        <v>3034.5169999999998</v>
      </c>
      <c r="T145" s="182">
        <f t="shared" si="253"/>
        <v>4961.7519999999995</v>
      </c>
      <c r="U145" s="77">
        <f>+U93+U119</f>
        <v>0</v>
      </c>
      <c r="V145" s="188">
        <f>T145+U145</f>
        <v>4961.7519999999995</v>
      </c>
      <c r="W145" s="78">
        <f>IF(Q145=0,0,((V145/Q145)-1)*100)</f>
        <v>-23.547734976887526</v>
      </c>
    </row>
    <row r="146" spans="1:23" ht="14.25" thickTop="1" thickBot="1" x14ac:dyDescent="0.25">
      <c r="L146" s="79" t="s">
        <v>61</v>
      </c>
      <c r="M146" s="80">
        <f>+M143+M144+M145</f>
        <v>6356</v>
      </c>
      <c r="N146" s="81">
        <f t="shared" ref="N146:V146" si="254">+N143+N144+N145</f>
        <v>10490</v>
      </c>
      <c r="O146" s="175">
        <f t="shared" si="254"/>
        <v>16846</v>
      </c>
      <c r="P146" s="80">
        <f t="shared" si="254"/>
        <v>21</v>
      </c>
      <c r="Q146" s="175">
        <f t="shared" si="254"/>
        <v>16867</v>
      </c>
      <c r="R146" s="80">
        <f>+R143+R144+R145</f>
        <v>5878.2349999999997</v>
      </c>
      <c r="S146" s="81">
        <f>+S143+S144+S145</f>
        <v>9497.5169999999998</v>
      </c>
      <c r="T146" s="175">
        <f t="shared" si="253"/>
        <v>15375.752</v>
      </c>
      <c r="U146" s="80">
        <f t="shared" si="254"/>
        <v>0</v>
      </c>
      <c r="V146" s="175">
        <f t="shared" si="254"/>
        <v>15375.752</v>
      </c>
      <c r="W146" s="82">
        <f t="shared" ref="W146" si="255">IF(Q146=0,0,((V146/Q146)-1)*100)</f>
        <v>-8.84121657674749</v>
      </c>
    </row>
    <row r="147" spans="1:23" ht="13.5" thickTop="1" x14ac:dyDescent="0.2">
      <c r="L147" s="59" t="s">
        <v>16</v>
      </c>
      <c r="M147" s="75">
        <f t="shared" ref="M147:N149" si="256">+M95+M121</f>
        <v>1857</v>
      </c>
      <c r="N147" s="76">
        <f t="shared" si="256"/>
        <v>3612</v>
      </c>
      <c r="O147" s="182">
        <f>M147+N147</f>
        <v>5469</v>
      </c>
      <c r="P147" s="77">
        <f>+P95+P121</f>
        <v>0</v>
      </c>
      <c r="Q147" s="188">
        <f>O147+P147</f>
        <v>5469</v>
      </c>
      <c r="R147" s="75">
        <f t="shared" ref="R147:S149" si="257">+R95+R121</f>
        <v>710</v>
      </c>
      <c r="S147" s="76">
        <f t="shared" si="257"/>
        <v>1384</v>
      </c>
      <c r="T147" s="182">
        <f t="shared" si="253"/>
        <v>2094</v>
      </c>
      <c r="U147" s="77">
        <f>+U95+U121</f>
        <v>0</v>
      </c>
      <c r="V147" s="188">
        <f>T147+U147</f>
        <v>2094</v>
      </c>
      <c r="W147" s="78">
        <f t="shared" ref="W147" si="258">IF(Q147=0,0,((V147/Q147)-1)*100)</f>
        <v>-61.711464618760289</v>
      </c>
    </row>
    <row r="148" spans="1:23" x14ac:dyDescent="0.2">
      <c r="L148" s="59" t="s">
        <v>66</v>
      </c>
      <c r="M148" s="75">
        <f t="shared" si="256"/>
        <v>1489</v>
      </c>
      <c r="N148" s="76">
        <f t="shared" si="256"/>
        <v>4500</v>
      </c>
      <c r="O148" s="182">
        <f>M148+N148</f>
        <v>5989</v>
      </c>
      <c r="P148" s="77">
        <f>+P96+P122</f>
        <v>0</v>
      </c>
      <c r="Q148" s="188">
        <f>O148+P148</f>
        <v>5989</v>
      </c>
      <c r="R148" s="75">
        <f t="shared" si="257"/>
        <v>444</v>
      </c>
      <c r="S148" s="76">
        <f t="shared" si="257"/>
        <v>570</v>
      </c>
      <c r="T148" s="182">
        <f>R148+S148</f>
        <v>1014</v>
      </c>
      <c r="U148" s="77">
        <f>+U96+U122</f>
        <v>0</v>
      </c>
      <c r="V148" s="188">
        <f>T148+U148</f>
        <v>1014</v>
      </c>
      <c r="W148" s="78">
        <f t="shared" ref="W148" si="259">IF(Q148=0,0,((V148/Q148)-1)*100)</f>
        <v>-83.068959759559192</v>
      </c>
    </row>
    <row r="149" spans="1:23" ht="13.5" thickBot="1" x14ac:dyDescent="0.25">
      <c r="L149" s="59" t="s">
        <v>18</v>
      </c>
      <c r="M149" s="75">
        <f t="shared" si="256"/>
        <v>1383</v>
      </c>
      <c r="N149" s="76">
        <f t="shared" si="256"/>
        <v>3349</v>
      </c>
      <c r="O149" s="184">
        <f>M149+N149</f>
        <v>4732</v>
      </c>
      <c r="P149" s="83">
        <f>+P97+P123</f>
        <v>0</v>
      </c>
      <c r="Q149" s="188">
        <f>O149+P149</f>
        <v>4732</v>
      </c>
      <c r="R149" s="75">
        <f t="shared" si="257"/>
        <v>288</v>
      </c>
      <c r="S149" s="76">
        <f t="shared" si="257"/>
        <v>452</v>
      </c>
      <c r="T149" s="184">
        <f>R149+S149</f>
        <v>740</v>
      </c>
      <c r="U149" s="83">
        <f>+U97+U123</f>
        <v>0</v>
      </c>
      <c r="V149" s="188">
        <f>T149+U149</f>
        <v>740</v>
      </c>
      <c r="W149" s="78">
        <f>IF(Q149=0,0,((V149/Q149)-1)*100)</f>
        <v>-84.361792054099752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4729</v>
      </c>
      <c r="N150" s="85">
        <f t="shared" ref="N150" si="260">+N147+N148+N149</f>
        <v>11461</v>
      </c>
      <c r="O150" s="185">
        <f t="shared" ref="O150" si="261">+O147+O148+O149</f>
        <v>16190</v>
      </c>
      <c r="P150" s="86">
        <f t="shared" ref="P150" si="262">+P147+P148+P149</f>
        <v>0</v>
      </c>
      <c r="Q150" s="185">
        <f t="shared" ref="Q150" si="263">+Q147+Q148+Q149</f>
        <v>16190</v>
      </c>
      <c r="R150" s="85">
        <f t="shared" ref="R150" si="264">+R147+R148+R149</f>
        <v>1442</v>
      </c>
      <c r="S150" s="85">
        <f t="shared" ref="S150" si="265">+S147+S148+S149</f>
        <v>2406</v>
      </c>
      <c r="T150" s="185">
        <f t="shared" ref="T150" si="266">+T147+T148+T149</f>
        <v>3848</v>
      </c>
      <c r="U150" s="86">
        <f t="shared" ref="U150" si="267">+U147+U148+U149</f>
        <v>0</v>
      </c>
      <c r="V150" s="185">
        <f t="shared" ref="V150" si="268">+V147+V148+V149</f>
        <v>3848</v>
      </c>
      <c r="W150" s="87">
        <f>IF(Q150=0,0,((V150/Q150)-1)*100)</f>
        <v>-76.232242124768376</v>
      </c>
    </row>
    <row r="151" spans="1:23" ht="13.5" thickTop="1" x14ac:dyDescent="0.2">
      <c r="L151" s="59" t="s">
        <v>21</v>
      </c>
      <c r="M151" s="75">
        <f t="shared" ref="M151:N153" si="269">+M99+M125</f>
        <v>2271</v>
      </c>
      <c r="N151" s="76">
        <f t="shared" si="269"/>
        <v>3475</v>
      </c>
      <c r="O151" s="184">
        <f>M151+N151</f>
        <v>5746</v>
      </c>
      <c r="P151" s="88">
        <f>+P99+P125</f>
        <v>0</v>
      </c>
      <c r="Q151" s="188">
        <f>O151+P151</f>
        <v>5746</v>
      </c>
      <c r="R151" s="75">
        <f t="shared" ref="R151:S153" si="270">+R99+R125</f>
        <v>231</v>
      </c>
      <c r="S151" s="76">
        <f t="shared" si="270"/>
        <v>434</v>
      </c>
      <c r="T151" s="184">
        <f>R151+S151</f>
        <v>665</v>
      </c>
      <c r="U151" s="88">
        <f>+U99+U125</f>
        <v>0</v>
      </c>
      <c r="V151" s="188">
        <f>T151+U151</f>
        <v>665</v>
      </c>
      <c r="W151" s="78">
        <f>IF(Q151=0,0,((V151/Q151)-1)*100)</f>
        <v>-88.426731639401325</v>
      </c>
    </row>
    <row r="152" spans="1:23" x14ac:dyDescent="0.2">
      <c r="L152" s="59" t="s">
        <v>22</v>
      </c>
      <c r="M152" s="75">
        <f t="shared" si="269"/>
        <v>2394</v>
      </c>
      <c r="N152" s="76">
        <f t="shared" si="269"/>
        <v>3709</v>
      </c>
      <c r="O152" s="184">
        <f t="shared" ref="O152" si="271">M152+N152</f>
        <v>6103</v>
      </c>
      <c r="P152" s="77">
        <f>+P100+P126</f>
        <v>0</v>
      </c>
      <c r="Q152" s="188">
        <f>O152+P152</f>
        <v>6103</v>
      </c>
      <c r="R152" s="75">
        <f t="shared" si="270"/>
        <v>136</v>
      </c>
      <c r="S152" s="76">
        <f t="shared" si="270"/>
        <v>286</v>
      </c>
      <c r="T152" s="184">
        <f t="shared" ref="T152" si="272">R152+S152</f>
        <v>422</v>
      </c>
      <c r="U152" s="77">
        <f>+U100+U126</f>
        <v>0</v>
      </c>
      <c r="V152" s="188">
        <f>T152+U152</f>
        <v>422</v>
      </c>
      <c r="W152" s="78">
        <f t="shared" ref="W152" si="273">IF(Q152=0,0,((V152/Q152)-1)*100)</f>
        <v>-93.085367851876128</v>
      </c>
    </row>
    <row r="153" spans="1:23" ht="13.5" thickBot="1" x14ac:dyDescent="0.25">
      <c r="A153" s="324"/>
      <c r="K153" s="324"/>
      <c r="L153" s="59" t="s">
        <v>23</v>
      </c>
      <c r="M153" s="75">
        <f t="shared" si="269"/>
        <v>1481</v>
      </c>
      <c r="N153" s="76">
        <f t="shared" si="269"/>
        <v>3435</v>
      </c>
      <c r="O153" s="184">
        <f>M153+N153</f>
        <v>4916</v>
      </c>
      <c r="P153" s="77">
        <f>+P101+P127</f>
        <v>0</v>
      </c>
      <c r="Q153" s="188">
        <f>O153+P153</f>
        <v>4916</v>
      </c>
      <c r="R153" s="75">
        <f t="shared" si="270"/>
        <v>142</v>
      </c>
      <c r="S153" s="76">
        <f t="shared" si="270"/>
        <v>296</v>
      </c>
      <c r="T153" s="184">
        <f>R153+S153</f>
        <v>438</v>
      </c>
      <c r="U153" s="77">
        <f>+U101+U127</f>
        <v>0</v>
      </c>
      <c r="V153" s="188">
        <f>T153+U153</f>
        <v>438</v>
      </c>
      <c r="W153" s="78">
        <f>IF(Q153=0,0,((V153/Q153)-1)*100)</f>
        <v>-91.090317331163547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6146</v>
      </c>
      <c r="N154" s="85">
        <f t="shared" ref="N154:V154" si="274">+N151+N152+N153</f>
        <v>10619</v>
      </c>
      <c r="O154" s="185">
        <f t="shared" si="274"/>
        <v>16765</v>
      </c>
      <c r="P154" s="86">
        <f t="shared" si="274"/>
        <v>0</v>
      </c>
      <c r="Q154" s="185">
        <f t="shared" si="274"/>
        <v>16765</v>
      </c>
      <c r="R154" s="85">
        <f t="shared" si="274"/>
        <v>509</v>
      </c>
      <c r="S154" s="85">
        <f t="shared" si="274"/>
        <v>1016</v>
      </c>
      <c r="T154" s="185">
        <f t="shared" si="274"/>
        <v>1525</v>
      </c>
      <c r="U154" s="86">
        <f t="shared" si="274"/>
        <v>0</v>
      </c>
      <c r="V154" s="185">
        <f t="shared" si="274"/>
        <v>1525</v>
      </c>
      <c r="W154" s="87">
        <f>IF(Q154=0,0,((V154/Q154)-1)*100)</f>
        <v>-90.903668356695505</v>
      </c>
    </row>
    <row r="155" spans="1:23" ht="14.25" thickTop="1" thickBot="1" x14ac:dyDescent="0.25">
      <c r="L155" s="79" t="s">
        <v>62</v>
      </c>
      <c r="M155" s="80">
        <f>+M146+M150+M154</f>
        <v>17231</v>
      </c>
      <c r="N155" s="81">
        <f t="shared" ref="N155:V155" si="275">+N146+N150+N154</f>
        <v>32570</v>
      </c>
      <c r="O155" s="175">
        <f t="shared" si="275"/>
        <v>49801</v>
      </c>
      <c r="P155" s="80">
        <f t="shared" si="275"/>
        <v>21</v>
      </c>
      <c r="Q155" s="175">
        <f t="shared" si="275"/>
        <v>49822</v>
      </c>
      <c r="R155" s="80">
        <f t="shared" si="275"/>
        <v>7829.2349999999997</v>
      </c>
      <c r="S155" s="81">
        <f t="shared" si="275"/>
        <v>12919.517</v>
      </c>
      <c r="T155" s="175">
        <f t="shared" si="275"/>
        <v>20748.752</v>
      </c>
      <c r="U155" s="80">
        <f t="shared" si="275"/>
        <v>0</v>
      </c>
      <c r="V155" s="175">
        <f t="shared" si="275"/>
        <v>20748.752</v>
      </c>
      <c r="W155" s="82">
        <f t="shared" ref="W155" si="276">IF(Q155=0,0,((V155/Q155)-1)*100)</f>
        <v>-58.354237084019104</v>
      </c>
    </row>
    <row r="156" spans="1:23" ht="14.25" thickTop="1" thickBot="1" x14ac:dyDescent="0.25">
      <c r="L156" s="79" t="s">
        <v>63</v>
      </c>
      <c r="M156" s="80">
        <f>+M142+M146+M150+M154</f>
        <v>23712</v>
      </c>
      <c r="N156" s="81">
        <f t="shared" ref="N156:V156" si="277">+N142+N146+N150+N154</f>
        <v>45923</v>
      </c>
      <c r="O156" s="175">
        <f t="shared" si="277"/>
        <v>69635</v>
      </c>
      <c r="P156" s="80">
        <f t="shared" si="277"/>
        <v>27</v>
      </c>
      <c r="Q156" s="175">
        <f t="shared" si="277"/>
        <v>69662</v>
      </c>
      <c r="R156" s="80">
        <f t="shared" si="277"/>
        <v>15858.235000000001</v>
      </c>
      <c r="S156" s="81">
        <f t="shared" si="277"/>
        <v>25197.517</v>
      </c>
      <c r="T156" s="175">
        <f t="shared" si="277"/>
        <v>41055.752</v>
      </c>
      <c r="U156" s="80">
        <f t="shared" si="277"/>
        <v>9</v>
      </c>
      <c r="V156" s="175">
        <f t="shared" si="277"/>
        <v>41064.752</v>
      </c>
      <c r="W156" s="82">
        <f>IF(Q156=0,0,((V156/Q156)-1)*100)</f>
        <v>-41.051431196348076</v>
      </c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15" t="s">
        <v>54</v>
      </c>
      <c r="M158" s="516"/>
      <c r="N158" s="516"/>
      <c r="O158" s="516"/>
      <c r="P158" s="516"/>
      <c r="Q158" s="516"/>
      <c r="R158" s="516"/>
      <c r="S158" s="516"/>
      <c r="T158" s="516"/>
      <c r="U158" s="516"/>
      <c r="V158" s="516"/>
      <c r="W158" s="517"/>
    </row>
    <row r="159" spans="1:23" ht="13.5" thickBot="1" x14ac:dyDescent="0.25">
      <c r="L159" s="518" t="s">
        <v>51</v>
      </c>
      <c r="M159" s="519"/>
      <c r="N159" s="519"/>
      <c r="O159" s="519"/>
      <c r="P159" s="519"/>
      <c r="Q159" s="519"/>
      <c r="R159" s="519"/>
      <c r="S159" s="519"/>
      <c r="T159" s="519"/>
      <c r="U159" s="519"/>
      <c r="V159" s="519"/>
      <c r="W159" s="520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customHeight="1" thickTop="1" thickBot="1" x14ac:dyDescent="0.25">
      <c r="L161" s="214"/>
      <c r="M161" s="215" t="s">
        <v>64</v>
      </c>
      <c r="N161" s="215"/>
      <c r="O161" s="215"/>
      <c r="P161" s="215"/>
      <c r="Q161" s="216"/>
      <c r="R161" s="215" t="s">
        <v>65</v>
      </c>
      <c r="S161" s="215"/>
      <c r="T161" s="215"/>
      <c r="U161" s="215"/>
      <c r="V161" s="216"/>
      <c r="W161" s="217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222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228"/>
    </row>
    <row r="164" spans="12:23" ht="3.75" customHeight="1" thickTop="1" x14ac:dyDescent="0.2">
      <c r="L164" s="218"/>
      <c r="M164" s="229"/>
      <c r="N164" s="230"/>
      <c r="O164" s="290"/>
      <c r="P164" s="232"/>
      <c r="Q164" s="290"/>
      <c r="R164" s="229"/>
      <c r="S164" s="230"/>
      <c r="T164" s="290"/>
      <c r="U164" s="232"/>
      <c r="V164" s="290"/>
      <c r="W164" s="233"/>
    </row>
    <row r="165" spans="12:23" x14ac:dyDescent="0.2">
      <c r="L165" s="218" t="s">
        <v>10</v>
      </c>
      <c r="M165" s="234">
        <f>+Lcc_BKK!M165+Lcc_DMK!M165</f>
        <v>0</v>
      </c>
      <c r="N165" s="235">
        <f>+Lcc_BKK!N165+Lcc_DMK!N165</f>
        <v>0</v>
      </c>
      <c r="O165" s="292">
        <f>SUM(M165:N165)</f>
        <v>0</v>
      </c>
      <c r="P165" s="237">
        <f>Lcc_BKK!P165+Lcc_DMK!P165</f>
        <v>0</v>
      </c>
      <c r="Q165" s="291">
        <f>O165+P165</f>
        <v>0</v>
      </c>
      <c r="R165" s="234">
        <f>+Lcc_BKK!R165+Lcc_DMK!R165</f>
        <v>0</v>
      </c>
      <c r="S165" s="235">
        <f>+Lcc_BKK!S165+Lcc_DMK!S165</f>
        <v>0</v>
      </c>
      <c r="T165" s="292">
        <f>SUM(R165:S165)</f>
        <v>0</v>
      </c>
      <c r="U165" s="237">
        <f>Lcc_BKK!U165+Lcc_DMK!U165</f>
        <v>0</v>
      </c>
      <c r="V165" s="291">
        <f>T165+U165</f>
        <v>0</v>
      </c>
      <c r="W165" s="341">
        <f>IF(Q165=0,0,((V165/Q165)-1)*100)</f>
        <v>0</v>
      </c>
    </row>
    <row r="166" spans="12:23" x14ac:dyDescent="0.2">
      <c r="L166" s="218" t="s">
        <v>11</v>
      </c>
      <c r="M166" s="234">
        <f>+Lcc_BKK!M166+Lcc_DMK!M166</f>
        <v>0</v>
      </c>
      <c r="N166" s="235">
        <f>+Lcc_BKK!N166+Lcc_DMK!N166</f>
        <v>0</v>
      </c>
      <c r="O166" s="292">
        <f t="shared" ref="O166:O169" si="278">SUM(M166:N166)</f>
        <v>0</v>
      </c>
      <c r="P166" s="237">
        <f>Lcc_BKK!P166+Lcc_DMK!P166</f>
        <v>0</v>
      </c>
      <c r="Q166" s="291">
        <f>O166+P166</f>
        <v>0</v>
      </c>
      <c r="R166" s="234">
        <f>+Lcc_BKK!R166+Lcc_DMK!R166</f>
        <v>0</v>
      </c>
      <c r="S166" s="235">
        <f>+Lcc_BKK!S166+Lcc_DMK!S166</f>
        <v>0</v>
      </c>
      <c r="T166" s="292">
        <f t="shared" ref="T166" si="279">SUM(R166:S166)</f>
        <v>0</v>
      </c>
      <c r="U166" s="237">
        <f>Lcc_BKK!U166+Lcc_DMK!U166</f>
        <v>0</v>
      </c>
      <c r="V166" s="291">
        <f>T166+U166</f>
        <v>0</v>
      </c>
      <c r="W166" s="341">
        <f>IF(Q166=0,0,((V166/Q166)-1)*100)</f>
        <v>0</v>
      </c>
    </row>
    <row r="167" spans="12:23" ht="13.5" thickBot="1" x14ac:dyDescent="0.25">
      <c r="L167" s="223" t="s">
        <v>12</v>
      </c>
      <c r="M167" s="234">
        <f>+Lcc_BKK!M167+Lcc_DMK!M167</f>
        <v>0</v>
      </c>
      <c r="N167" s="235">
        <f>+Lcc_BKK!N167+Lcc_DMK!N167</f>
        <v>0</v>
      </c>
      <c r="O167" s="292">
        <f t="shared" si="278"/>
        <v>0</v>
      </c>
      <c r="P167" s="237">
        <f>Lcc_BKK!P167+Lcc_DMK!P167</f>
        <v>0</v>
      </c>
      <c r="Q167" s="291">
        <f t="shared" ref="Q167:Q169" si="280">O167+P167</f>
        <v>0</v>
      </c>
      <c r="R167" s="234">
        <f>+Lcc_BKK!R167+Lcc_DMK!R167</f>
        <v>0</v>
      </c>
      <c r="S167" s="235">
        <f>+Lcc_BKK!S167+Lcc_DMK!S167</f>
        <v>0</v>
      </c>
      <c r="T167" s="292">
        <f t="shared" ref="T167" si="281">SUM(R167:S167)</f>
        <v>0</v>
      </c>
      <c r="U167" s="237">
        <f>Lcc_BKK!U167+Lcc_DMK!U167</f>
        <v>0</v>
      </c>
      <c r="V167" s="291">
        <f t="shared" ref="V167:V169" si="282">T167+U167</f>
        <v>0</v>
      </c>
      <c r="W167" s="341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>+Lcc_BKK!M168+Lcc_DMK!M168</f>
        <v>0</v>
      </c>
      <c r="N168" s="241">
        <f>+Lcc_BKK!N168+Lcc_DMK!N168</f>
        <v>0</v>
      </c>
      <c r="O168" s="242">
        <f t="shared" si="278"/>
        <v>0</v>
      </c>
      <c r="P168" s="240">
        <f>Lcc_BKK!P168+Lcc_DMK!P168</f>
        <v>0</v>
      </c>
      <c r="Q168" s="242">
        <f t="shared" si="280"/>
        <v>0</v>
      </c>
      <c r="R168" s="240">
        <f>+Lcc_BKK!R168+Lcc_DMK!R168</f>
        <v>0</v>
      </c>
      <c r="S168" s="241">
        <f>+Lcc_BKK!S168+Lcc_DMK!S168</f>
        <v>0</v>
      </c>
      <c r="T168" s="242">
        <f t="shared" ref="T168" si="283">SUM(R168:S168)</f>
        <v>0</v>
      </c>
      <c r="U168" s="240">
        <f>Lcc_BKK!U168+Lcc_DMK!U168</f>
        <v>0</v>
      </c>
      <c r="V168" s="242">
        <f t="shared" si="282"/>
        <v>0</v>
      </c>
      <c r="W168" s="340">
        <f t="shared" ref="W168" si="284">IF(Q168=0,0,((V168/Q168)-1)*100)</f>
        <v>0</v>
      </c>
    </row>
    <row r="169" spans="12:23" ht="13.5" thickTop="1" x14ac:dyDescent="0.2">
      <c r="L169" s="218" t="s">
        <v>13</v>
      </c>
      <c r="M169" s="234">
        <f>+Lcc_BKK!M169+Lcc_DMK!M169</f>
        <v>0</v>
      </c>
      <c r="N169" s="235">
        <f>+Lcc_BKK!N169+Lcc_DMK!N169</f>
        <v>0</v>
      </c>
      <c r="O169" s="291">
        <f t="shared" si="278"/>
        <v>0</v>
      </c>
      <c r="P169" s="237">
        <f>Lcc_BKK!P169+Lcc_DMK!P169</f>
        <v>0</v>
      </c>
      <c r="Q169" s="291">
        <f t="shared" si="280"/>
        <v>0</v>
      </c>
      <c r="R169" s="234">
        <f>+Lcc_BKK!R169+Lcc_DMK!R169</f>
        <v>0</v>
      </c>
      <c r="S169" s="235">
        <f>+Lcc_BKK!S169+Lcc_DMK!S169</f>
        <v>0</v>
      </c>
      <c r="T169" s="291">
        <f>SUM(R169:S169)</f>
        <v>0</v>
      </c>
      <c r="U169" s="237">
        <f>Lcc_BKK!U169+Lcc_DMK!U169</f>
        <v>0</v>
      </c>
      <c r="V169" s="291">
        <f t="shared" si="282"/>
        <v>0</v>
      </c>
      <c r="W169" s="341">
        <f t="shared" ref="W169" si="285">IF(Q169=0,0,((V169/Q169)-1)*100)</f>
        <v>0</v>
      </c>
    </row>
    <row r="170" spans="12:23" x14ac:dyDescent="0.2">
      <c r="L170" s="218" t="s">
        <v>14</v>
      </c>
      <c r="M170" s="234">
        <f>+Lcc_BKK!M170+Lcc_DMK!M170</f>
        <v>0</v>
      </c>
      <c r="N170" s="235">
        <f>+Lcc_BKK!N170+Lcc_DMK!N170</f>
        <v>0</v>
      </c>
      <c r="O170" s="291">
        <f>SUM(M170:N170)</f>
        <v>0</v>
      </c>
      <c r="P170" s="237">
        <f>Lcc_BKK!P170+Lcc_DMK!P170</f>
        <v>0</v>
      </c>
      <c r="Q170" s="291">
        <f>O170+P170</f>
        <v>0</v>
      </c>
      <c r="R170" s="234">
        <f>+Lcc_BKK!R170+Lcc_DMK!R170</f>
        <v>0</v>
      </c>
      <c r="S170" s="235">
        <f>+Lcc_BKK!S170+Lcc_DMK!S170</f>
        <v>0</v>
      </c>
      <c r="T170" s="291">
        <f t="shared" ref="T170:T177" si="286">SUM(R170:S170)</f>
        <v>0</v>
      </c>
      <c r="U170" s="237">
        <f>Lcc_BKK!U170+Lcc_DMK!U170</f>
        <v>0</v>
      </c>
      <c r="V170" s="291">
        <f>T170+U170</f>
        <v>0</v>
      </c>
      <c r="W170" s="341">
        <f>IF(Q170=0,0,((V170/Q170)-1)*100)</f>
        <v>0</v>
      </c>
    </row>
    <row r="171" spans="12:23" ht="13.5" thickBot="1" x14ac:dyDescent="0.25">
      <c r="L171" s="218" t="s">
        <v>15</v>
      </c>
      <c r="M171" s="234">
        <f>+Lcc_BKK!M171+Lcc_DMK!M171</f>
        <v>0</v>
      </c>
      <c r="N171" s="235">
        <f>+Lcc_BKK!N171+Lcc_DMK!N171</f>
        <v>0</v>
      </c>
      <c r="O171" s="291">
        <f>SUM(M171:N171)</f>
        <v>0</v>
      </c>
      <c r="P171" s="237">
        <f>Lcc_BKK!P171+Lcc_DMK!P171</f>
        <v>0</v>
      </c>
      <c r="Q171" s="291">
        <f>O171+P171</f>
        <v>0</v>
      </c>
      <c r="R171" s="234">
        <f>+Lcc_BKK!R171+Lcc_DMK!R171</f>
        <v>0</v>
      </c>
      <c r="S171" s="235">
        <f>+Lcc_BKK!S171+Lcc_DMK!S171</f>
        <v>0</v>
      </c>
      <c r="T171" s="291">
        <f t="shared" si="286"/>
        <v>0</v>
      </c>
      <c r="U171" s="237">
        <f>Lcc_BKK!U171+Lcc_DMK!U171</f>
        <v>0</v>
      </c>
      <c r="V171" s="291">
        <f t="shared" ref="V171" si="287">T171+U171</f>
        <v>0</v>
      </c>
      <c r="W171" s="341">
        <f>IF(Q171=0,0,((V171/Q171)-1)*100)</f>
        <v>0</v>
      </c>
    </row>
    <row r="172" spans="12:23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288">+N169+N170+N171</f>
        <v>0</v>
      </c>
      <c r="O172" s="242">
        <f t="shared" si="288"/>
        <v>0</v>
      </c>
      <c r="P172" s="240">
        <f t="shared" si="288"/>
        <v>0</v>
      </c>
      <c r="Q172" s="242">
        <f t="shared" si="288"/>
        <v>0</v>
      </c>
      <c r="R172" s="240">
        <f>+R169+R170+R171</f>
        <v>0</v>
      </c>
      <c r="S172" s="241">
        <f>+S169+S170+S171</f>
        <v>0</v>
      </c>
      <c r="T172" s="242">
        <f t="shared" si="286"/>
        <v>0</v>
      </c>
      <c r="U172" s="240">
        <f t="shared" si="288"/>
        <v>0</v>
      </c>
      <c r="V172" s="242">
        <f t="shared" si="288"/>
        <v>0</v>
      </c>
      <c r="W172" s="340">
        <f t="shared" ref="W172" si="289">IF(Q172=0,0,((V172/Q172)-1)*100)</f>
        <v>0</v>
      </c>
    </row>
    <row r="173" spans="12:23" ht="13.5" thickTop="1" x14ac:dyDescent="0.2">
      <c r="L173" s="218" t="s">
        <v>16</v>
      </c>
      <c r="M173" s="234">
        <f>+Lcc_BKK!M173+Lcc_DMK!M173</f>
        <v>0</v>
      </c>
      <c r="N173" s="235">
        <f>+Lcc_BKK!N173+Lcc_DMK!N173</f>
        <v>0</v>
      </c>
      <c r="O173" s="291">
        <f>SUM(M173:N173)</f>
        <v>0</v>
      </c>
      <c r="P173" s="237">
        <f>Lcc_BKK!P173+Lcc_DMK!P173</f>
        <v>0</v>
      </c>
      <c r="Q173" s="291">
        <f>O173+P173</f>
        <v>0</v>
      </c>
      <c r="R173" s="234">
        <f>+Lcc_BKK!R173+Lcc_DMK!R173</f>
        <v>0</v>
      </c>
      <c r="S173" s="235">
        <f>+Lcc_BKK!S173+Lcc_DMK!S173</f>
        <v>0</v>
      </c>
      <c r="T173" s="291">
        <f t="shared" si="286"/>
        <v>0</v>
      </c>
      <c r="U173" s="237">
        <f>Lcc_BKK!U173+Lcc_DMK!U173</f>
        <v>0</v>
      </c>
      <c r="V173" s="291">
        <f>T173+U173</f>
        <v>0</v>
      </c>
      <c r="W173" s="341">
        <f>IF(Q173=0,0,((V173/Q173)-1)*100)</f>
        <v>0</v>
      </c>
    </row>
    <row r="174" spans="12:23" x14ac:dyDescent="0.2">
      <c r="L174" s="218" t="s">
        <v>66</v>
      </c>
      <c r="M174" s="234">
        <f>+Lcc_BKK!M174+Lcc_DMK!M174</f>
        <v>0</v>
      </c>
      <c r="N174" s="235">
        <f>+Lcc_BKK!N174+Lcc_DMK!N174</f>
        <v>0</v>
      </c>
      <c r="O174" s="291">
        <f>SUM(M174:N174)</f>
        <v>0</v>
      </c>
      <c r="P174" s="237">
        <f>Lcc_BKK!P174+Lcc_DMK!P174</f>
        <v>0</v>
      </c>
      <c r="Q174" s="291">
        <f>O174+P174</f>
        <v>0</v>
      </c>
      <c r="R174" s="234">
        <f>+Lcc_BKK!R174+Lcc_DMK!R174</f>
        <v>0</v>
      </c>
      <c r="S174" s="235">
        <f>+Lcc_BKK!S174+Lcc_DMK!S174</f>
        <v>0</v>
      </c>
      <c r="T174" s="291">
        <f>SUM(R174:S174)</f>
        <v>0</v>
      </c>
      <c r="U174" s="237">
        <f>Lcc_BKK!U174+Lcc_DMK!U174</f>
        <v>0</v>
      </c>
      <c r="V174" s="291">
        <f>T174+U174</f>
        <v>0</v>
      </c>
      <c r="W174" s="341">
        <f t="shared" ref="W174" si="290">IF(Q174=0,0,((V174/Q174)-1)*100)</f>
        <v>0</v>
      </c>
    </row>
    <row r="175" spans="12:23" ht="13.5" thickBot="1" x14ac:dyDescent="0.25">
      <c r="L175" s="218" t="s">
        <v>18</v>
      </c>
      <c r="M175" s="234">
        <f>+Lcc_BKK!M175+Lcc_DMK!M175</f>
        <v>0</v>
      </c>
      <c r="N175" s="235">
        <f>+Lcc_BKK!N175+Lcc_DMK!N175</f>
        <v>0</v>
      </c>
      <c r="O175" s="292">
        <f>SUM(M175:N175)</f>
        <v>0</v>
      </c>
      <c r="P175" s="245">
        <f>Lcc_BKK!P175+Lcc_DMK!P175</f>
        <v>0</v>
      </c>
      <c r="Q175" s="292">
        <f>O175+P175</f>
        <v>0</v>
      </c>
      <c r="R175" s="234">
        <f>+Lcc_BKK!R175+Lcc_DMK!R175</f>
        <v>0</v>
      </c>
      <c r="S175" s="235">
        <f>+Lcc_BKK!S175+Lcc_DMK!S175</f>
        <v>0</v>
      </c>
      <c r="T175" s="292">
        <f>SUM(R175:S175)</f>
        <v>0</v>
      </c>
      <c r="U175" s="245">
        <f>Lcc_BKK!U175+Lcc_DMK!U175</f>
        <v>0</v>
      </c>
      <c r="V175" s="292">
        <f>T175+U175</f>
        <v>0</v>
      </c>
      <c r="W175" s="341">
        <f>IF(Q175=0,0,((V175/Q175)-1)*100)</f>
        <v>0</v>
      </c>
    </row>
    <row r="176" spans="12:23" ht="14.25" thickTop="1" thickBot="1" x14ac:dyDescent="0.25">
      <c r="L176" s="246" t="s">
        <v>19</v>
      </c>
      <c r="M176" s="247">
        <f>+M173+M174+M175</f>
        <v>0</v>
      </c>
      <c r="N176" s="247">
        <f t="shared" ref="N176:V176" si="291">+N173+N174+N175</f>
        <v>0</v>
      </c>
      <c r="O176" s="248">
        <f t="shared" si="291"/>
        <v>0</v>
      </c>
      <c r="P176" s="249">
        <f t="shared" si="291"/>
        <v>0</v>
      </c>
      <c r="Q176" s="248">
        <f t="shared" si="291"/>
        <v>0</v>
      </c>
      <c r="R176" s="247">
        <f t="shared" si="291"/>
        <v>0</v>
      </c>
      <c r="S176" s="247">
        <f t="shared" si="291"/>
        <v>0</v>
      </c>
      <c r="T176" s="248">
        <f t="shared" si="291"/>
        <v>0</v>
      </c>
      <c r="U176" s="249">
        <f t="shared" si="291"/>
        <v>0</v>
      </c>
      <c r="V176" s="248">
        <f t="shared" si="291"/>
        <v>0</v>
      </c>
      <c r="W176" s="342">
        <f>IF(Q176=0,0,((V176/Q176)-1)*100)</f>
        <v>0</v>
      </c>
    </row>
    <row r="177" spans="1:23" ht="13.5" thickTop="1" x14ac:dyDescent="0.2">
      <c r="A177" s="324"/>
      <c r="K177" s="324"/>
      <c r="L177" s="218" t="s">
        <v>21</v>
      </c>
      <c r="M177" s="234">
        <f>+Lcc_BKK!M177+Lcc_DMK!M177</f>
        <v>0</v>
      </c>
      <c r="N177" s="235">
        <f>+Lcc_BKK!N177+Lcc_DMK!N177</f>
        <v>0</v>
      </c>
      <c r="O177" s="292">
        <f>SUM(M177:N177)</f>
        <v>0</v>
      </c>
      <c r="P177" s="251">
        <f>Lcc_BKK!P177+Lcc_DMK!P177</f>
        <v>0</v>
      </c>
      <c r="Q177" s="292">
        <f>O177+P177</f>
        <v>0</v>
      </c>
      <c r="R177" s="234">
        <f>+Lcc_BKK!R177+Lcc_DMK!R177</f>
        <v>0</v>
      </c>
      <c r="S177" s="235">
        <f>+Lcc_BKK!S177+Lcc_DMK!S177</f>
        <v>0</v>
      </c>
      <c r="T177" s="292">
        <f t="shared" si="286"/>
        <v>0</v>
      </c>
      <c r="U177" s="251">
        <f>Lcc_BKK!U177+Lcc_DMK!U177</f>
        <v>0</v>
      </c>
      <c r="V177" s="292">
        <f>T177+U177</f>
        <v>0</v>
      </c>
      <c r="W177" s="341">
        <f>IF(Q177=0,0,((V177/Q177)-1)*100)</f>
        <v>0</v>
      </c>
    </row>
    <row r="178" spans="1:23" x14ac:dyDescent="0.2">
      <c r="A178" s="324"/>
      <c r="K178" s="324"/>
      <c r="L178" s="218" t="s">
        <v>22</v>
      </c>
      <c r="M178" s="234">
        <f>+Lcc_BKK!M178+Lcc_DMK!M178</f>
        <v>0</v>
      </c>
      <c r="N178" s="235">
        <f>+Lcc_BKK!N178+Lcc_DMK!N178</f>
        <v>0</v>
      </c>
      <c r="O178" s="292">
        <f>SUM(M178:N178)</f>
        <v>0</v>
      </c>
      <c r="P178" s="237">
        <f>Lcc_BKK!P178+Lcc_DMK!P178</f>
        <v>0</v>
      </c>
      <c r="Q178" s="292">
        <f>O178+P178</f>
        <v>0</v>
      </c>
      <c r="R178" s="234">
        <f>+Lcc_BKK!R178+Lcc_DMK!R178</f>
        <v>0</v>
      </c>
      <c r="S178" s="235">
        <f>+Lcc_BKK!S178+Lcc_DMK!S178</f>
        <v>0</v>
      </c>
      <c r="T178" s="292">
        <f>SUM(R178:S178)</f>
        <v>0</v>
      </c>
      <c r="U178" s="237">
        <f>Lcc_BKK!U178+Lcc_DMK!U178</f>
        <v>0</v>
      </c>
      <c r="V178" s="292">
        <f>T178+U178</f>
        <v>0</v>
      </c>
      <c r="W178" s="341">
        <f t="shared" ref="W178" si="292">IF(Q178=0,0,((V178/Q178)-1)*100)</f>
        <v>0</v>
      </c>
    </row>
    <row r="179" spans="1:23" ht="13.5" thickBot="1" x14ac:dyDescent="0.25">
      <c r="A179" s="324"/>
      <c r="K179" s="324"/>
      <c r="L179" s="218" t="s">
        <v>23</v>
      </c>
      <c r="M179" s="234">
        <f>+Lcc_BKK!M179+Lcc_DMK!M179</f>
        <v>0</v>
      </c>
      <c r="N179" s="235">
        <f>+Lcc_BKK!N179+Lcc_DMK!N179</f>
        <v>0</v>
      </c>
      <c r="O179" s="292">
        <f t="shared" ref="O179" si="293">SUM(M179:N179)</f>
        <v>0</v>
      </c>
      <c r="P179" s="237">
        <f>Lcc_BKK!P179+Lcc_DMK!P179</f>
        <v>0</v>
      </c>
      <c r="Q179" s="292">
        <f t="shared" ref="Q179" si="294">O179+P179</f>
        <v>0</v>
      </c>
      <c r="R179" s="234">
        <f>+Lcc_BKK!R179+Lcc_DMK!R179</f>
        <v>0</v>
      </c>
      <c r="S179" s="235">
        <f>+Lcc_BKK!S179+Lcc_DMK!S179</f>
        <v>0</v>
      </c>
      <c r="T179" s="292">
        <f>SUM(R179:S179)</f>
        <v>0</v>
      </c>
      <c r="U179" s="237">
        <f>Lcc_BKK!U179+Lcc_DMK!U179</f>
        <v>0</v>
      </c>
      <c r="V179" s="292">
        <f>T179+U179</f>
        <v>0</v>
      </c>
      <c r="W179" s="341">
        <f>IF(Q179=0,0,((V179/Q179)-1)*100)</f>
        <v>0</v>
      </c>
    </row>
    <row r="180" spans="1:23" ht="14.25" thickTop="1" thickBot="1" x14ac:dyDescent="0.25">
      <c r="L180" s="246" t="s">
        <v>40</v>
      </c>
      <c r="M180" s="247">
        <f>+M177+M178+M179</f>
        <v>0</v>
      </c>
      <c r="N180" s="247">
        <f t="shared" ref="N180:V180" si="295">+N177+N178+N179</f>
        <v>0</v>
      </c>
      <c r="O180" s="248">
        <f t="shared" si="295"/>
        <v>0</v>
      </c>
      <c r="P180" s="249">
        <f t="shared" si="295"/>
        <v>0</v>
      </c>
      <c r="Q180" s="248">
        <f t="shared" si="295"/>
        <v>0</v>
      </c>
      <c r="R180" s="247">
        <f t="shared" si="295"/>
        <v>0</v>
      </c>
      <c r="S180" s="247">
        <f t="shared" si="295"/>
        <v>0</v>
      </c>
      <c r="T180" s="248">
        <f t="shared" si="295"/>
        <v>0</v>
      </c>
      <c r="U180" s="249">
        <f t="shared" si="295"/>
        <v>0</v>
      </c>
      <c r="V180" s="248">
        <f t="shared" si="295"/>
        <v>0</v>
      </c>
      <c r="W180" s="342">
        <f>IF(Q180=0,0,((V180/Q180)-1)*100)</f>
        <v>0</v>
      </c>
    </row>
    <row r="181" spans="1:23" ht="14.25" thickTop="1" thickBot="1" x14ac:dyDescent="0.25">
      <c r="L181" s="239" t="s">
        <v>62</v>
      </c>
      <c r="M181" s="240">
        <f>+M172+M176+M180</f>
        <v>0</v>
      </c>
      <c r="N181" s="241">
        <f t="shared" ref="N181:V181" si="296">+N172+N176+N180</f>
        <v>0</v>
      </c>
      <c r="O181" s="242">
        <f t="shared" si="296"/>
        <v>0</v>
      </c>
      <c r="P181" s="240">
        <f t="shared" si="296"/>
        <v>0</v>
      </c>
      <c r="Q181" s="242">
        <f t="shared" si="296"/>
        <v>0</v>
      </c>
      <c r="R181" s="240">
        <f t="shared" si="296"/>
        <v>0</v>
      </c>
      <c r="S181" s="241">
        <f t="shared" si="296"/>
        <v>0</v>
      </c>
      <c r="T181" s="242">
        <f t="shared" si="296"/>
        <v>0</v>
      </c>
      <c r="U181" s="240">
        <f t="shared" si="296"/>
        <v>0</v>
      </c>
      <c r="V181" s="242">
        <f t="shared" si="296"/>
        <v>0</v>
      </c>
      <c r="W181" s="340">
        <f t="shared" ref="W181" si="297">IF(Q181=0,0,((V181/Q181)-1)*100)</f>
        <v>0</v>
      </c>
    </row>
    <row r="182" spans="1:23" ht="14.25" thickTop="1" thickBot="1" x14ac:dyDescent="0.25">
      <c r="L182" s="239" t="s">
        <v>63</v>
      </c>
      <c r="M182" s="240">
        <f>+M168+M172+M176+M180</f>
        <v>0</v>
      </c>
      <c r="N182" s="241">
        <f t="shared" ref="N182:V182" si="298">+N168+N172+N176+N180</f>
        <v>0</v>
      </c>
      <c r="O182" s="242">
        <f t="shared" si="298"/>
        <v>0</v>
      </c>
      <c r="P182" s="240">
        <f t="shared" si="298"/>
        <v>0</v>
      </c>
      <c r="Q182" s="242">
        <f t="shared" si="298"/>
        <v>0</v>
      </c>
      <c r="R182" s="240">
        <f t="shared" si="298"/>
        <v>0</v>
      </c>
      <c r="S182" s="241">
        <f t="shared" si="298"/>
        <v>0</v>
      </c>
      <c r="T182" s="242">
        <f t="shared" si="298"/>
        <v>0</v>
      </c>
      <c r="U182" s="240">
        <f t="shared" si="298"/>
        <v>0</v>
      </c>
      <c r="V182" s="242">
        <f t="shared" si="298"/>
        <v>0</v>
      </c>
      <c r="W182" s="340">
        <f>IF(Q182=0,0,((V182/Q182)-1)*100)</f>
        <v>0</v>
      </c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515" t="s">
        <v>55</v>
      </c>
      <c r="M184" s="516"/>
      <c r="N184" s="516"/>
      <c r="O184" s="516"/>
      <c r="P184" s="516"/>
      <c r="Q184" s="516"/>
      <c r="R184" s="516"/>
      <c r="S184" s="516"/>
      <c r="T184" s="516"/>
      <c r="U184" s="516"/>
      <c r="V184" s="516"/>
      <c r="W184" s="517"/>
    </row>
    <row r="185" spans="1:23" ht="13.5" thickBot="1" x14ac:dyDescent="0.25">
      <c r="L185" s="518" t="s">
        <v>52</v>
      </c>
      <c r="M185" s="519"/>
      <c r="N185" s="519"/>
      <c r="O185" s="519"/>
      <c r="P185" s="519"/>
      <c r="Q185" s="519"/>
      <c r="R185" s="519"/>
      <c r="S185" s="519"/>
      <c r="T185" s="519"/>
      <c r="U185" s="519"/>
      <c r="V185" s="519"/>
      <c r="W185" s="520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customHeight="1" thickTop="1" thickBot="1" x14ac:dyDescent="0.25">
      <c r="L187" s="214"/>
      <c r="M187" s="215" t="s">
        <v>64</v>
      </c>
      <c r="N187" s="215"/>
      <c r="O187" s="215"/>
      <c r="P187" s="215"/>
      <c r="Q187" s="216"/>
      <c r="R187" s="215" t="s">
        <v>65</v>
      </c>
      <c r="S187" s="215"/>
      <c r="T187" s="215"/>
      <c r="U187" s="215"/>
      <c r="V187" s="216"/>
      <c r="W187" s="217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222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228"/>
    </row>
    <row r="190" spans="1:23" ht="4.5" customHeight="1" thickTop="1" x14ac:dyDescent="0.2">
      <c r="L190" s="218"/>
      <c r="M190" s="229"/>
      <c r="N190" s="230"/>
      <c r="O190" s="290"/>
      <c r="P190" s="232"/>
      <c r="Q190" s="290"/>
      <c r="R190" s="229"/>
      <c r="S190" s="230"/>
      <c r="T190" s="290"/>
      <c r="U190" s="232"/>
      <c r="V190" s="290"/>
      <c r="W190" s="233"/>
    </row>
    <row r="191" spans="1:23" x14ac:dyDescent="0.2">
      <c r="L191" s="218" t="s">
        <v>10</v>
      </c>
      <c r="M191" s="234">
        <f>+Lcc_BKK!M191+Lcc_DMK!M191</f>
        <v>0</v>
      </c>
      <c r="N191" s="235">
        <f>+Lcc_BKK!N191+Lcc_DMK!N191</f>
        <v>0</v>
      </c>
      <c r="O191" s="292">
        <f>SUM(M191:N191)</f>
        <v>0</v>
      </c>
      <c r="P191" s="237">
        <f>+Lcc_BKK!P191+Lcc_DMK!P191</f>
        <v>0</v>
      </c>
      <c r="Q191" s="291">
        <f>O191+P191</f>
        <v>0</v>
      </c>
      <c r="R191" s="234">
        <f>+Lcc_BKK!R191+Lcc_DMK!R191</f>
        <v>0</v>
      </c>
      <c r="S191" s="235">
        <f>+Lcc_BKK!S191+Lcc_DMK!S191</f>
        <v>0</v>
      </c>
      <c r="T191" s="292">
        <f>SUM(R191:S191)</f>
        <v>0</v>
      </c>
      <c r="U191" s="237">
        <f>+Lcc_BKK!U191+Lcc_DMK!U191</f>
        <v>0</v>
      </c>
      <c r="V191" s="291">
        <f>T191+U191</f>
        <v>0</v>
      </c>
      <c r="W191" s="341">
        <f>IF(Q191=0,0,((V191/Q191)-1)*100)</f>
        <v>0</v>
      </c>
    </row>
    <row r="192" spans="1:23" x14ac:dyDescent="0.2">
      <c r="L192" s="218" t="s">
        <v>11</v>
      </c>
      <c r="M192" s="234">
        <f>+Lcc_BKK!M192+Lcc_DMK!M192</f>
        <v>0</v>
      </c>
      <c r="N192" s="235">
        <f>+Lcc_BKK!N192+Lcc_DMK!N192</f>
        <v>0</v>
      </c>
      <c r="O192" s="292">
        <f t="shared" ref="O192:O195" si="299">SUM(M192:N192)</f>
        <v>0</v>
      </c>
      <c r="P192" s="237">
        <f>+Lcc_BKK!P192+Lcc_DMK!P192</f>
        <v>0</v>
      </c>
      <c r="Q192" s="291">
        <f>O192+P192</f>
        <v>0</v>
      </c>
      <c r="R192" s="234">
        <f>+Lcc_BKK!R192+Lcc_DMK!R192</f>
        <v>0</v>
      </c>
      <c r="S192" s="235">
        <f>+Lcc_BKK!S192+Lcc_DMK!S192</f>
        <v>0</v>
      </c>
      <c r="T192" s="292">
        <f t="shared" ref="T192" si="300">SUM(R192:S192)</f>
        <v>0</v>
      </c>
      <c r="U192" s="237">
        <f>+Lcc_BKK!U192+Lcc_DMK!U192</f>
        <v>0</v>
      </c>
      <c r="V192" s="291">
        <f>T192+U192</f>
        <v>0</v>
      </c>
      <c r="W192" s="341">
        <f>IF(Q192=0,0,((V192/Q192)-1)*100)</f>
        <v>0</v>
      </c>
    </row>
    <row r="193" spans="1:23" ht="13.5" thickBot="1" x14ac:dyDescent="0.25">
      <c r="L193" s="223" t="s">
        <v>12</v>
      </c>
      <c r="M193" s="234">
        <f>+Lcc_BKK!M193+Lcc_DMK!M193</f>
        <v>0</v>
      </c>
      <c r="N193" s="235">
        <f>+Lcc_BKK!N193+Lcc_DMK!N193</f>
        <v>0</v>
      </c>
      <c r="O193" s="292">
        <f t="shared" si="299"/>
        <v>0</v>
      </c>
      <c r="P193" s="237">
        <f>+Lcc_BKK!P193+Lcc_DMK!P193</f>
        <v>0</v>
      </c>
      <c r="Q193" s="291">
        <f t="shared" ref="Q193:Q195" si="301">O193+P193</f>
        <v>0</v>
      </c>
      <c r="R193" s="234">
        <f>+Lcc_BKK!R193+Lcc_DMK!R193</f>
        <v>0</v>
      </c>
      <c r="S193" s="235">
        <f>+Lcc_BKK!S193+Lcc_DMK!S193</f>
        <v>0</v>
      </c>
      <c r="T193" s="292">
        <f t="shared" ref="T193:T194" si="302">SUM(R193:S193)</f>
        <v>0</v>
      </c>
      <c r="U193" s="237">
        <f>+Lcc_BKK!U193+Lcc_DMK!U193</f>
        <v>0</v>
      </c>
      <c r="V193" s="291">
        <f t="shared" ref="V193:V195" si="303">T193+U193</f>
        <v>0</v>
      </c>
      <c r="W193" s="341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>+Lcc_BKK!M194+Lcc_DMK!M194</f>
        <v>0</v>
      </c>
      <c r="N194" s="241">
        <f>+Lcc_BKK!N194+Lcc_DMK!N194</f>
        <v>0</v>
      </c>
      <c r="O194" s="242">
        <f t="shared" si="299"/>
        <v>0</v>
      </c>
      <c r="P194" s="240">
        <f>+Lcc_BKK!P194+Lcc_DMK!P194</f>
        <v>0</v>
      </c>
      <c r="Q194" s="242">
        <f t="shared" si="301"/>
        <v>0</v>
      </c>
      <c r="R194" s="240">
        <f>+Lcc_BKK!R194+Lcc_DMK!R194</f>
        <v>0</v>
      </c>
      <c r="S194" s="241">
        <f>+Lcc_BKK!S194+Lcc_DMK!S194</f>
        <v>0</v>
      </c>
      <c r="T194" s="242">
        <f t="shared" si="302"/>
        <v>0</v>
      </c>
      <c r="U194" s="240">
        <f>+Lcc_BKK!U194+Lcc_DMK!U194</f>
        <v>0</v>
      </c>
      <c r="V194" s="242">
        <f t="shared" si="303"/>
        <v>0</v>
      </c>
      <c r="W194" s="340">
        <f t="shared" ref="W194" si="304">IF(Q194=0,0,((V194/Q194)-1)*100)</f>
        <v>0</v>
      </c>
    </row>
    <row r="195" spans="1:23" ht="13.5" thickTop="1" x14ac:dyDescent="0.2">
      <c r="L195" s="218" t="s">
        <v>13</v>
      </c>
      <c r="M195" s="234">
        <f>+Lcc_BKK!M195+Lcc_DMK!M195</f>
        <v>0</v>
      </c>
      <c r="N195" s="235">
        <f>+Lcc_BKK!N195+Lcc_DMK!N195</f>
        <v>0</v>
      </c>
      <c r="O195" s="291">
        <f t="shared" si="299"/>
        <v>0</v>
      </c>
      <c r="P195" s="237">
        <f>+Lcc_BKK!P195+Lcc_DMK!P195</f>
        <v>0</v>
      </c>
      <c r="Q195" s="291">
        <f t="shared" si="301"/>
        <v>0</v>
      </c>
      <c r="R195" s="234">
        <f>+Lcc_BKK!R195+Lcc_DMK!R195</f>
        <v>0</v>
      </c>
      <c r="S195" s="235">
        <f>+Lcc_BKK!S195+Lcc_DMK!S195</f>
        <v>0</v>
      </c>
      <c r="T195" s="291">
        <f>SUM(R195:S195)</f>
        <v>0</v>
      </c>
      <c r="U195" s="237">
        <f>+Lcc_BKK!U195+Lcc_DMK!U195</f>
        <v>0</v>
      </c>
      <c r="V195" s="291">
        <f t="shared" si="303"/>
        <v>0</v>
      </c>
      <c r="W195" s="341">
        <f t="shared" ref="W195" si="305">IF(Q195=0,0,((V195/Q195)-1)*100)</f>
        <v>0</v>
      </c>
    </row>
    <row r="196" spans="1:23" ht="15.75" customHeight="1" x14ac:dyDescent="0.2">
      <c r="L196" s="218" t="s">
        <v>14</v>
      </c>
      <c r="M196" s="234">
        <f>+Lcc_BKK!M196+Lcc_DMK!M196</f>
        <v>0</v>
      </c>
      <c r="N196" s="235">
        <f>+Lcc_BKK!N196+Lcc_DMK!N196</f>
        <v>0</v>
      </c>
      <c r="O196" s="291">
        <f>SUM(M196:N196)</f>
        <v>0</v>
      </c>
      <c r="P196" s="237">
        <f>+Lcc_BKK!P196+Lcc_DMK!P196</f>
        <v>0</v>
      </c>
      <c r="Q196" s="291">
        <f>O196+P196</f>
        <v>0</v>
      </c>
      <c r="R196" s="234">
        <f>+Lcc_BKK!R196+Lcc_DMK!R196</f>
        <v>0</v>
      </c>
      <c r="S196" s="235">
        <f>+Lcc_BKK!S196+Lcc_DMK!S196</f>
        <v>0</v>
      </c>
      <c r="T196" s="291">
        <f t="shared" ref="T196:T203" si="306">SUM(R196:S196)</f>
        <v>0</v>
      </c>
      <c r="U196" s="237">
        <f>+Lcc_BKK!U196+Lcc_DMK!U196</f>
        <v>0</v>
      </c>
      <c r="V196" s="291">
        <f>T196+U196</f>
        <v>0</v>
      </c>
      <c r="W196" s="341">
        <f>IF(Q196=0,0,((V196/Q196)-1)*100)</f>
        <v>0</v>
      </c>
    </row>
    <row r="197" spans="1:23" ht="13.5" thickBot="1" x14ac:dyDescent="0.25">
      <c r="L197" s="218" t="s">
        <v>15</v>
      </c>
      <c r="M197" s="234">
        <f>+Lcc_BKK!M197+Lcc_DMK!M197</f>
        <v>0</v>
      </c>
      <c r="N197" s="235">
        <f>+Lcc_BKK!N197+Lcc_DMK!N197</f>
        <v>0</v>
      </c>
      <c r="O197" s="291">
        <f>SUM(M197:N197)</f>
        <v>0</v>
      </c>
      <c r="P197" s="237">
        <f>+Lcc_BKK!P197+Lcc_DMK!P197</f>
        <v>0</v>
      </c>
      <c r="Q197" s="291">
        <f>O197+P197</f>
        <v>0</v>
      </c>
      <c r="R197" s="234">
        <f>+Lcc_BKK!R197+Lcc_DMK!R197</f>
        <v>0</v>
      </c>
      <c r="S197" s="235">
        <f>+Lcc_BKK!S197+Lcc_DMK!S197</f>
        <v>0</v>
      </c>
      <c r="T197" s="291">
        <f t="shared" si="306"/>
        <v>0</v>
      </c>
      <c r="U197" s="237">
        <f>+Lcc_BKK!U197+Lcc_DMK!U197</f>
        <v>0</v>
      </c>
      <c r="V197" s="291">
        <f t="shared" ref="V197" si="307">T197+U197</f>
        <v>0</v>
      </c>
      <c r="W197" s="341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308">+N195+N196+N197</f>
        <v>0</v>
      </c>
      <c r="O198" s="242">
        <f t="shared" si="308"/>
        <v>0</v>
      </c>
      <c r="P198" s="240">
        <f t="shared" si="308"/>
        <v>0</v>
      </c>
      <c r="Q198" s="242">
        <f t="shared" si="308"/>
        <v>0</v>
      </c>
      <c r="R198" s="240">
        <f>+R195+R196+R197</f>
        <v>0</v>
      </c>
      <c r="S198" s="241">
        <f>+S195+S196+S197</f>
        <v>0</v>
      </c>
      <c r="T198" s="242">
        <f t="shared" si="306"/>
        <v>0</v>
      </c>
      <c r="U198" s="240">
        <f t="shared" si="308"/>
        <v>0</v>
      </c>
      <c r="V198" s="242">
        <f t="shared" si="308"/>
        <v>0</v>
      </c>
      <c r="W198" s="340">
        <f t="shared" ref="W198" si="309">IF(Q198=0,0,((V198/Q198)-1)*100)</f>
        <v>0</v>
      </c>
    </row>
    <row r="199" spans="1:23" ht="13.5" thickTop="1" x14ac:dyDescent="0.2">
      <c r="L199" s="218" t="s">
        <v>16</v>
      </c>
      <c r="M199" s="234">
        <f>+Lcc_BKK!M199+Lcc_DMK!M199</f>
        <v>0</v>
      </c>
      <c r="N199" s="235">
        <f>+Lcc_BKK!N199+Lcc_DMK!N199</f>
        <v>0</v>
      </c>
      <c r="O199" s="291">
        <f>SUM(M199:N199)</f>
        <v>0</v>
      </c>
      <c r="P199" s="237">
        <f>+Lcc_BKK!P199+Lcc_DMK!P199</f>
        <v>0</v>
      </c>
      <c r="Q199" s="291">
        <f>O199+P199</f>
        <v>0</v>
      </c>
      <c r="R199" s="234">
        <f>+Lcc_BKK!R199+Lcc_DMK!R199</f>
        <v>0</v>
      </c>
      <c r="S199" s="235">
        <f>+Lcc_BKK!S199+Lcc_DMK!S199</f>
        <v>0</v>
      </c>
      <c r="T199" s="291">
        <f t="shared" si="306"/>
        <v>0</v>
      </c>
      <c r="U199" s="237">
        <f>+Lcc_BKK!U199+Lcc_DMK!U199</f>
        <v>0</v>
      </c>
      <c r="V199" s="291">
        <f>T199+U199</f>
        <v>0</v>
      </c>
      <c r="W199" s="341">
        <f>IF(Q199=0,0,((V199/Q199)-1)*100)</f>
        <v>0</v>
      </c>
    </row>
    <row r="200" spans="1:23" x14ac:dyDescent="0.2">
      <c r="L200" s="218" t="s">
        <v>66</v>
      </c>
      <c r="M200" s="234">
        <f>+Lcc_BKK!M200+Lcc_DMK!M200</f>
        <v>0</v>
      </c>
      <c r="N200" s="235">
        <f>+Lcc_BKK!N200+Lcc_DMK!N200</f>
        <v>0</v>
      </c>
      <c r="O200" s="291">
        <f>SUM(M200:N200)</f>
        <v>0</v>
      </c>
      <c r="P200" s="237">
        <f>+Lcc_BKK!P200+Lcc_DMK!P200</f>
        <v>0</v>
      </c>
      <c r="Q200" s="291">
        <f>O200+P200</f>
        <v>0</v>
      </c>
      <c r="R200" s="234">
        <f>+Lcc_BKK!R200+Lcc_DMK!R200</f>
        <v>0</v>
      </c>
      <c r="S200" s="235">
        <f>+Lcc_BKK!S200+Lcc_DMK!S200</f>
        <v>0</v>
      </c>
      <c r="T200" s="291">
        <f>SUM(R200:S200)</f>
        <v>0</v>
      </c>
      <c r="U200" s="237">
        <f>+Lcc_BKK!U200+Lcc_DMK!U200</f>
        <v>0</v>
      </c>
      <c r="V200" s="291">
        <f>T200+U200</f>
        <v>0</v>
      </c>
      <c r="W200" s="341">
        <f t="shared" ref="W200" si="310">IF(Q200=0,0,((V200/Q200)-1)*100)</f>
        <v>0</v>
      </c>
    </row>
    <row r="201" spans="1:23" ht="13.5" thickBot="1" x14ac:dyDescent="0.25">
      <c r="L201" s="218" t="s">
        <v>18</v>
      </c>
      <c r="M201" s="234">
        <f>+Lcc_BKK!M201+Lcc_DMK!M201</f>
        <v>0</v>
      </c>
      <c r="N201" s="235">
        <f>+Lcc_BKK!N201+Lcc_DMK!N201</f>
        <v>0</v>
      </c>
      <c r="O201" s="292">
        <f>SUM(M201:N201)</f>
        <v>0</v>
      </c>
      <c r="P201" s="245">
        <f>+Lcc_BKK!P201+Lcc_DMK!P201</f>
        <v>0</v>
      </c>
      <c r="Q201" s="292">
        <f>O201+P201</f>
        <v>0</v>
      </c>
      <c r="R201" s="234">
        <f>+Lcc_BKK!R201+Lcc_DMK!R201</f>
        <v>0</v>
      </c>
      <c r="S201" s="235">
        <f>+Lcc_BKK!S201+Lcc_DMK!S201</f>
        <v>0</v>
      </c>
      <c r="T201" s="292">
        <f>SUM(R201:S201)</f>
        <v>0</v>
      </c>
      <c r="U201" s="245">
        <f>+Lcc_BKK!U201+Lcc_DMK!U201</f>
        <v>0</v>
      </c>
      <c r="V201" s="292">
        <f>T201+U201</f>
        <v>0</v>
      </c>
      <c r="W201" s="341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311">+N199+N200+N201</f>
        <v>0</v>
      </c>
      <c r="O202" s="248">
        <f t="shared" ref="O202" si="312">+O199+O200+O201</f>
        <v>0</v>
      </c>
      <c r="P202" s="249">
        <f t="shared" ref="P202" si="313">+P199+P200+P201</f>
        <v>0</v>
      </c>
      <c r="Q202" s="248">
        <f t="shared" ref="Q202" si="314">+Q199+Q200+Q201</f>
        <v>0</v>
      </c>
      <c r="R202" s="247">
        <f t="shared" ref="R202" si="315">+R199+R200+R201</f>
        <v>0</v>
      </c>
      <c r="S202" s="247">
        <f t="shared" ref="S202" si="316">+S199+S200+S201</f>
        <v>0</v>
      </c>
      <c r="T202" s="248">
        <f t="shared" ref="T202" si="317">+T199+T200+T201</f>
        <v>0</v>
      </c>
      <c r="U202" s="249">
        <f t="shared" ref="U202" si="318">+U199+U200+U201</f>
        <v>0</v>
      </c>
      <c r="V202" s="248">
        <f t="shared" ref="V202" si="319">+V199+V200+V201</f>
        <v>0</v>
      </c>
      <c r="W202" s="342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34">
        <f>+Lcc_BKK!M203+Lcc_DMK!M203</f>
        <v>0</v>
      </c>
      <c r="N203" s="235">
        <f>+Lcc_BKK!N203+Lcc_DMK!N203</f>
        <v>0</v>
      </c>
      <c r="O203" s="292">
        <f>SUM(M203:N203)</f>
        <v>0</v>
      </c>
      <c r="P203" s="251">
        <f>+Lcc_BKK!P203+Lcc_DMK!P203</f>
        <v>0</v>
      </c>
      <c r="Q203" s="292">
        <f>O203+P203</f>
        <v>0</v>
      </c>
      <c r="R203" s="234">
        <f>+Lcc_BKK!R203+Lcc_DMK!R203</f>
        <v>0</v>
      </c>
      <c r="S203" s="235">
        <f>+Lcc_BKK!S203+Lcc_DMK!S203</f>
        <v>0</v>
      </c>
      <c r="T203" s="292">
        <f t="shared" si="306"/>
        <v>0</v>
      </c>
      <c r="U203" s="251">
        <f>+Lcc_BKK!U203+Lcc_DMK!U203</f>
        <v>0</v>
      </c>
      <c r="V203" s="292">
        <f>T203+U203</f>
        <v>0</v>
      </c>
      <c r="W203" s="341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34">
        <f>+Lcc_BKK!M204+Lcc_DMK!M204</f>
        <v>0</v>
      </c>
      <c r="N204" s="235">
        <f>+Lcc_BKK!N204+Lcc_DMK!N204</f>
        <v>0</v>
      </c>
      <c r="O204" s="292">
        <f>SUM(M204:N204)</f>
        <v>0</v>
      </c>
      <c r="P204" s="237">
        <f>+Lcc_BKK!P204+Lcc_DMK!P204</f>
        <v>0</v>
      </c>
      <c r="Q204" s="292">
        <f>O204+P204</f>
        <v>0</v>
      </c>
      <c r="R204" s="234">
        <f>+Lcc_BKK!R204+Lcc_DMK!R204</f>
        <v>0</v>
      </c>
      <c r="S204" s="235">
        <f>+Lcc_BKK!S204+Lcc_DMK!S204</f>
        <v>0</v>
      </c>
      <c r="T204" s="292">
        <f>SUM(R204:S204)</f>
        <v>0</v>
      </c>
      <c r="U204" s="237">
        <f>+Lcc_BKK!U204+Lcc_DMK!U204</f>
        <v>0</v>
      </c>
      <c r="V204" s="292">
        <f>T204+U204</f>
        <v>0</v>
      </c>
      <c r="W204" s="341">
        <f t="shared" ref="W204" si="320">IF(Q204=0,0,((V204/Q204)-1)*100)</f>
        <v>0</v>
      </c>
    </row>
    <row r="205" spans="1:23" ht="13.5" thickBot="1" x14ac:dyDescent="0.25">
      <c r="A205" s="324"/>
      <c r="K205" s="324"/>
      <c r="L205" s="218" t="s">
        <v>23</v>
      </c>
      <c r="M205" s="234">
        <f>+Lcc_BKK!M205+Lcc_DMK!M205</f>
        <v>0</v>
      </c>
      <c r="N205" s="235">
        <f>+Lcc_BKK!N205+Lcc_DMK!N205</f>
        <v>0</v>
      </c>
      <c r="O205" s="292">
        <f t="shared" ref="O205" si="321">SUM(M205:N205)</f>
        <v>0</v>
      </c>
      <c r="P205" s="237">
        <f>+Lcc_BKK!P205+Lcc_DMK!P205</f>
        <v>0</v>
      </c>
      <c r="Q205" s="292">
        <f t="shared" ref="Q205" si="322">O205+P205</f>
        <v>0</v>
      </c>
      <c r="R205" s="234">
        <f>+Lcc_BKK!R205+Lcc_DMK!R205</f>
        <v>0</v>
      </c>
      <c r="S205" s="235">
        <f>+Lcc_BKK!S205+Lcc_DMK!S205</f>
        <v>0</v>
      </c>
      <c r="T205" s="292">
        <f>SUM(R205:S205)</f>
        <v>0</v>
      </c>
      <c r="U205" s="237">
        <f>+Lcc_BKK!U205+Lcc_DMK!U205</f>
        <v>0</v>
      </c>
      <c r="V205" s="292">
        <f>T205+U205</f>
        <v>0</v>
      </c>
      <c r="W205" s="341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23">+N203+N204+N205</f>
        <v>0</v>
      </c>
      <c r="O206" s="248">
        <f t="shared" si="323"/>
        <v>0</v>
      </c>
      <c r="P206" s="249">
        <f t="shared" si="323"/>
        <v>0</v>
      </c>
      <c r="Q206" s="248">
        <f t="shared" si="323"/>
        <v>0</v>
      </c>
      <c r="R206" s="247">
        <f t="shared" si="323"/>
        <v>0</v>
      </c>
      <c r="S206" s="247">
        <f t="shared" si="323"/>
        <v>0</v>
      </c>
      <c r="T206" s="248">
        <f t="shared" si="323"/>
        <v>0</v>
      </c>
      <c r="U206" s="249">
        <f t="shared" si="323"/>
        <v>0</v>
      </c>
      <c r="V206" s="248">
        <f t="shared" si="323"/>
        <v>0</v>
      </c>
      <c r="W206" s="342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0</v>
      </c>
      <c r="N207" s="241">
        <f t="shared" ref="N207:V207" si="324">+N198+N202+N206</f>
        <v>0</v>
      </c>
      <c r="O207" s="242">
        <f t="shared" si="324"/>
        <v>0</v>
      </c>
      <c r="P207" s="240">
        <f t="shared" si="324"/>
        <v>0</v>
      </c>
      <c r="Q207" s="242">
        <f t="shared" si="324"/>
        <v>0</v>
      </c>
      <c r="R207" s="240">
        <f t="shared" si="324"/>
        <v>0</v>
      </c>
      <c r="S207" s="241">
        <f t="shared" si="324"/>
        <v>0</v>
      </c>
      <c r="T207" s="242">
        <f t="shared" si="324"/>
        <v>0</v>
      </c>
      <c r="U207" s="240">
        <f t="shared" si="324"/>
        <v>0</v>
      </c>
      <c r="V207" s="242">
        <f t="shared" si="324"/>
        <v>0</v>
      </c>
      <c r="W207" s="340">
        <f t="shared" ref="W207" si="325">IF(Q207=0,0,((V207/Q207)-1)*100)</f>
        <v>0</v>
      </c>
    </row>
    <row r="208" spans="1:23" ht="14.25" thickTop="1" thickBot="1" x14ac:dyDescent="0.25">
      <c r="L208" s="239" t="s">
        <v>63</v>
      </c>
      <c r="M208" s="240">
        <f>+M194+M198+M202+M206</f>
        <v>0</v>
      </c>
      <c r="N208" s="241">
        <f t="shared" ref="N208:V208" si="326">+N194+N198+N202+N206</f>
        <v>0</v>
      </c>
      <c r="O208" s="242">
        <f t="shared" si="326"/>
        <v>0</v>
      </c>
      <c r="P208" s="240">
        <f t="shared" si="326"/>
        <v>0</v>
      </c>
      <c r="Q208" s="242">
        <f t="shared" si="326"/>
        <v>0</v>
      </c>
      <c r="R208" s="240">
        <f t="shared" si="326"/>
        <v>0</v>
      </c>
      <c r="S208" s="241">
        <f t="shared" si="326"/>
        <v>0</v>
      </c>
      <c r="T208" s="242">
        <f t="shared" si="326"/>
        <v>0</v>
      </c>
      <c r="U208" s="240">
        <f t="shared" si="326"/>
        <v>0</v>
      </c>
      <c r="V208" s="242">
        <f t="shared" si="326"/>
        <v>0</v>
      </c>
      <c r="W208" s="340">
        <f>IF(Q208=0,0,((V208/Q208)-1)*100)</f>
        <v>0</v>
      </c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customHeight="1" thickTop="1" thickBot="1" x14ac:dyDescent="0.25">
      <c r="L213" s="214"/>
      <c r="M213" s="215" t="s">
        <v>64</v>
      </c>
      <c r="N213" s="215"/>
      <c r="O213" s="215"/>
      <c r="P213" s="215"/>
      <c r="Q213" s="216"/>
      <c r="R213" s="215" t="s">
        <v>65</v>
      </c>
      <c r="S213" s="215"/>
      <c r="T213" s="215"/>
      <c r="U213" s="215"/>
      <c r="V213" s="216"/>
      <c r="W213" s="217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220"/>
      <c r="R214" s="219"/>
      <c r="S214" s="211"/>
      <c r="T214" s="220"/>
      <c r="U214" s="221"/>
      <c r="V214" s="220"/>
      <c r="W214" s="222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226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226" t="s">
        <v>7</v>
      </c>
      <c r="W215" s="228"/>
    </row>
    <row r="216" spans="12:23" ht="4.5" customHeight="1" thickTop="1" x14ac:dyDescent="0.2">
      <c r="L216" s="218"/>
      <c r="M216" s="229"/>
      <c r="N216" s="230"/>
      <c r="O216" s="290"/>
      <c r="P216" s="232"/>
      <c r="Q216" s="293"/>
      <c r="R216" s="229"/>
      <c r="S216" s="230"/>
      <c r="T216" s="290"/>
      <c r="U216" s="232"/>
      <c r="V216" s="293"/>
      <c r="W216" s="233"/>
    </row>
    <row r="217" spans="12:23" ht="12.75" customHeight="1" x14ac:dyDescent="0.2">
      <c r="L217" s="218" t="s">
        <v>10</v>
      </c>
      <c r="M217" s="234">
        <f t="shared" ref="M217:N219" si="327">+M165+M191</f>
        <v>0</v>
      </c>
      <c r="N217" s="235">
        <f t="shared" si="327"/>
        <v>0</v>
      </c>
      <c r="O217" s="291">
        <f>M217+N217</f>
        <v>0</v>
      </c>
      <c r="P217" s="237">
        <f>+P165+P191</f>
        <v>0</v>
      </c>
      <c r="Q217" s="294">
        <f>O217+P217</f>
        <v>0</v>
      </c>
      <c r="R217" s="234">
        <f t="shared" ref="R217:S219" si="328">+R165+R191</f>
        <v>0</v>
      </c>
      <c r="S217" s="235">
        <f t="shared" si="328"/>
        <v>0</v>
      </c>
      <c r="T217" s="291">
        <f>R217+S217</f>
        <v>0</v>
      </c>
      <c r="U217" s="237">
        <f>+U165+U191</f>
        <v>0</v>
      </c>
      <c r="V217" s="294">
        <f>T217+U217</f>
        <v>0</v>
      </c>
      <c r="W217" s="341">
        <f>IF(Q217=0,0,((V217/Q217)-1)*100)</f>
        <v>0</v>
      </c>
    </row>
    <row r="218" spans="12:23" x14ac:dyDescent="0.2">
      <c r="L218" s="218" t="s">
        <v>11</v>
      </c>
      <c r="M218" s="234">
        <f t="shared" si="327"/>
        <v>0</v>
      </c>
      <c r="N218" s="235">
        <f t="shared" si="327"/>
        <v>0</v>
      </c>
      <c r="O218" s="291">
        <f t="shared" ref="O218:O219" si="329">M218+N218</f>
        <v>0</v>
      </c>
      <c r="P218" s="237">
        <f>+P166+P192</f>
        <v>0</v>
      </c>
      <c r="Q218" s="294">
        <f>O218+P218</f>
        <v>0</v>
      </c>
      <c r="R218" s="234">
        <f t="shared" si="328"/>
        <v>0</v>
      </c>
      <c r="S218" s="235">
        <f t="shared" si="328"/>
        <v>0</v>
      </c>
      <c r="T218" s="291">
        <f t="shared" ref="T218:T219" si="330">R218+S218</f>
        <v>0</v>
      </c>
      <c r="U218" s="237">
        <f>+U166+U192</f>
        <v>0</v>
      </c>
      <c r="V218" s="294">
        <f>T218+U218</f>
        <v>0</v>
      </c>
      <c r="W218" s="341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327"/>
        <v>0</v>
      </c>
      <c r="N219" s="235">
        <f t="shared" si="327"/>
        <v>0</v>
      </c>
      <c r="O219" s="291">
        <f t="shared" si="329"/>
        <v>0</v>
      </c>
      <c r="P219" s="237">
        <f>+P167+P193</f>
        <v>0</v>
      </c>
      <c r="Q219" s="294">
        <f>O219+P219</f>
        <v>0</v>
      </c>
      <c r="R219" s="234">
        <f t="shared" si="328"/>
        <v>0</v>
      </c>
      <c r="S219" s="235">
        <f t="shared" si="328"/>
        <v>0</v>
      </c>
      <c r="T219" s="291">
        <f t="shared" si="330"/>
        <v>0</v>
      </c>
      <c r="U219" s="237">
        <f>+U167+U193</f>
        <v>0</v>
      </c>
      <c r="V219" s="294">
        <f>T219+U219</f>
        <v>0</v>
      </c>
      <c r="W219" s="341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331">+M217+M218+M219</f>
        <v>0</v>
      </c>
      <c r="N220" s="241">
        <f t="shared" si="331"/>
        <v>0</v>
      </c>
      <c r="O220" s="242">
        <f t="shared" si="331"/>
        <v>0</v>
      </c>
      <c r="P220" s="240">
        <f t="shared" si="331"/>
        <v>0</v>
      </c>
      <c r="Q220" s="242">
        <f t="shared" si="331"/>
        <v>0</v>
      </c>
      <c r="R220" s="240">
        <f t="shared" ref="R220:V220" si="332">+R217+R218+R219</f>
        <v>0</v>
      </c>
      <c r="S220" s="241">
        <f t="shared" si="332"/>
        <v>0</v>
      </c>
      <c r="T220" s="242">
        <f t="shared" si="332"/>
        <v>0</v>
      </c>
      <c r="U220" s="240">
        <f t="shared" si="332"/>
        <v>0</v>
      </c>
      <c r="V220" s="242">
        <f t="shared" si="332"/>
        <v>0</v>
      </c>
      <c r="W220" s="340">
        <f t="shared" ref="W220" si="333">IF(Q220=0,0,((V220/Q220)-1)*100)</f>
        <v>0</v>
      </c>
    </row>
    <row r="221" spans="12:23" ht="13.5" thickTop="1" x14ac:dyDescent="0.2">
      <c r="L221" s="218" t="s">
        <v>13</v>
      </c>
      <c r="M221" s="234">
        <f t="shared" ref="M221:N223" si="334">+M169+M195</f>
        <v>0</v>
      </c>
      <c r="N221" s="235">
        <f t="shared" si="334"/>
        <v>0</v>
      </c>
      <c r="O221" s="291">
        <f>M221+N221</f>
        <v>0</v>
      </c>
      <c r="P221" s="237">
        <f>+P169+P195</f>
        <v>0</v>
      </c>
      <c r="Q221" s="294">
        <f>O221+P221</f>
        <v>0</v>
      </c>
      <c r="R221" s="234">
        <f t="shared" ref="R221:S223" si="335">+R169+R195</f>
        <v>0</v>
      </c>
      <c r="S221" s="235">
        <f t="shared" si="335"/>
        <v>0</v>
      </c>
      <c r="T221" s="291">
        <f>R221+S221</f>
        <v>0</v>
      </c>
      <c r="U221" s="237">
        <f>+U169+U195</f>
        <v>0</v>
      </c>
      <c r="V221" s="294">
        <f>T221+U221</f>
        <v>0</v>
      </c>
      <c r="W221" s="341">
        <f>IF(Q221=0,0,((V221/Q221)-1)*100)</f>
        <v>0</v>
      </c>
    </row>
    <row r="222" spans="12:23" x14ac:dyDescent="0.2">
      <c r="L222" s="218" t="s">
        <v>14</v>
      </c>
      <c r="M222" s="234">
        <f t="shared" si="334"/>
        <v>0</v>
      </c>
      <c r="N222" s="235">
        <f t="shared" si="334"/>
        <v>0</v>
      </c>
      <c r="O222" s="291">
        <f>M222+N222</f>
        <v>0</v>
      </c>
      <c r="P222" s="237">
        <f>+P170+P196</f>
        <v>0</v>
      </c>
      <c r="Q222" s="294">
        <f>O222+P222</f>
        <v>0</v>
      </c>
      <c r="R222" s="234">
        <f t="shared" si="335"/>
        <v>0</v>
      </c>
      <c r="S222" s="235">
        <f t="shared" si="335"/>
        <v>0</v>
      </c>
      <c r="T222" s="291">
        <f t="shared" ref="T222:T229" si="336">R222+S222</f>
        <v>0</v>
      </c>
      <c r="U222" s="237">
        <f>+U170+U196</f>
        <v>0</v>
      </c>
      <c r="V222" s="294">
        <f>T222+U222</f>
        <v>0</v>
      </c>
      <c r="W222" s="341">
        <f>IF(Q222=0,0,((V222/Q222)-1)*100)</f>
        <v>0</v>
      </c>
    </row>
    <row r="223" spans="12:23" ht="13.5" thickBot="1" x14ac:dyDescent="0.25">
      <c r="L223" s="218" t="s">
        <v>15</v>
      </c>
      <c r="M223" s="234">
        <f t="shared" si="334"/>
        <v>0</v>
      </c>
      <c r="N223" s="235">
        <f t="shared" si="334"/>
        <v>0</v>
      </c>
      <c r="O223" s="291">
        <f>M223+N223</f>
        <v>0</v>
      </c>
      <c r="P223" s="237">
        <f>+P171+P197</f>
        <v>0</v>
      </c>
      <c r="Q223" s="294">
        <f>O223+P223</f>
        <v>0</v>
      </c>
      <c r="R223" s="234">
        <f t="shared" si="335"/>
        <v>0</v>
      </c>
      <c r="S223" s="235">
        <f t="shared" si="335"/>
        <v>0</v>
      </c>
      <c r="T223" s="291">
        <f t="shared" si="336"/>
        <v>0</v>
      </c>
      <c r="U223" s="237">
        <f>+U171+U197</f>
        <v>0</v>
      </c>
      <c r="V223" s="294">
        <f>T223+U223</f>
        <v>0</v>
      </c>
      <c r="W223" s="341">
        <f>IF(Q223=0,0,((V223/Q223)-1)*100)</f>
        <v>0</v>
      </c>
    </row>
    <row r="224" spans="12:23" ht="14.25" thickTop="1" thickBot="1" x14ac:dyDescent="0.25">
      <c r="L224" s="239" t="s">
        <v>61</v>
      </c>
      <c r="M224" s="240">
        <f>+M221+M222+M223</f>
        <v>0</v>
      </c>
      <c r="N224" s="241">
        <f t="shared" ref="N224" si="337">+N221+N222+N223</f>
        <v>0</v>
      </c>
      <c r="O224" s="242">
        <f t="shared" ref="O224" si="338">+O221+O222+O223</f>
        <v>0</v>
      </c>
      <c r="P224" s="240">
        <f t="shared" ref="P224" si="339">+P221+P222+P223</f>
        <v>0</v>
      </c>
      <c r="Q224" s="242">
        <f t="shared" ref="Q224" si="340">+Q221+Q222+Q223</f>
        <v>0</v>
      </c>
      <c r="R224" s="240">
        <f>+R221+R222+R223</f>
        <v>0</v>
      </c>
      <c r="S224" s="241">
        <f t="shared" ref="S224:V224" si="341">+S221+S222+S223</f>
        <v>0</v>
      </c>
      <c r="T224" s="242">
        <f t="shared" si="336"/>
        <v>0</v>
      </c>
      <c r="U224" s="240">
        <f t="shared" si="341"/>
        <v>0</v>
      </c>
      <c r="V224" s="242">
        <f t="shared" si="341"/>
        <v>0</v>
      </c>
      <c r="W224" s="340">
        <f t="shared" ref="W224" si="342">IF(Q224=0,0,((V224/Q224)-1)*100)</f>
        <v>0</v>
      </c>
    </row>
    <row r="225" spans="1:23" ht="13.5" thickTop="1" x14ac:dyDescent="0.2">
      <c r="L225" s="218" t="s">
        <v>16</v>
      </c>
      <c r="M225" s="234">
        <f t="shared" ref="M225:N227" si="343">+M173+M199</f>
        <v>0</v>
      </c>
      <c r="N225" s="235">
        <f t="shared" si="343"/>
        <v>0</v>
      </c>
      <c r="O225" s="291">
        <f t="shared" ref="O225" si="344">M225+N225</f>
        <v>0</v>
      </c>
      <c r="P225" s="237">
        <f>+P173+P199</f>
        <v>0</v>
      </c>
      <c r="Q225" s="294">
        <f>O225+P225</f>
        <v>0</v>
      </c>
      <c r="R225" s="234">
        <f t="shared" ref="R225:S227" si="345">+R173+R199</f>
        <v>0</v>
      </c>
      <c r="S225" s="235">
        <f t="shared" si="345"/>
        <v>0</v>
      </c>
      <c r="T225" s="291">
        <f t="shared" si="336"/>
        <v>0</v>
      </c>
      <c r="U225" s="237">
        <f>+U173+U199</f>
        <v>0</v>
      </c>
      <c r="V225" s="294">
        <f>T225+U225</f>
        <v>0</v>
      </c>
      <c r="W225" s="341">
        <f t="shared" ref="W225" si="346">IF(Q225=0,0,((V225/Q225)-1)*100)</f>
        <v>0</v>
      </c>
    </row>
    <row r="226" spans="1:23" x14ac:dyDescent="0.2">
      <c r="L226" s="218" t="s">
        <v>66</v>
      </c>
      <c r="M226" s="234">
        <f t="shared" si="343"/>
        <v>0</v>
      </c>
      <c r="N226" s="235">
        <f t="shared" si="343"/>
        <v>0</v>
      </c>
      <c r="O226" s="291">
        <f>M226+N226</f>
        <v>0</v>
      </c>
      <c r="P226" s="237">
        <f>+P174+P200</f>
        <v>0</v>
      </c>
      <c r="Q226" s="294">
        <f>O226+P226</f>
        <v>0</v>
      </c>
      <c r="R226" s="234">
        <f t="shared" si="345"/>
        <v>0</v>
      </c>
      <c r="S226" s="235">
        <f t="shared" si="345"/>
        <v>0</v>
      </c>
      <c r="T226" s="291">
        <f>R226+S226</f>
        <v>0</v>
      </c>
      <c r="U226" s="237">
        <f>+U174+U200</f>
        <v>0</v>
      </c>
      <c r="V226" s="294">
        <f>T226+U226</f>
        <v>0</v>
      </c>
      <c r="W226" s="341">
        <f t="shared" ref="W226" si="347">IF(Q226=0,0,((V226/Q226)-1)*100)</f>
        <v>0</v>
      </c>
    </row>
    <row r="227" spans="1:23" ht="13.5" thickBot="1" x14ac:dyDescent="0.25">
      <c r="L227" s="218" t="s">
        <v>18</v>
      </c>
      <c r="M227" s="234">
        <f t="shared" si="343"/>
        <v>0</v>
      </c>
      <c r="N227" s="235">
        <f t="shared" si="343"/>
        <v>0</v>
      </c>
      <c r="O227" s="292">
        <f>M227+N227</f>
        <v>0</v>
      </c>
      <c r="P227" s="245">
        <f>+P175+P201</f>
        <v>0</v>
      </c>
      <c r="Q227" s="294">
        <f>O227+P227</f>
        <v>0</v>
      </c>
      <c r="R227" s="234">
        <f t="shared" si="345"/>
        <v>0</v>
      </c>
      <c r="S227" s="235">
        <f t="shared" si="345"/>
        <v>0</v>
      </c>
      <c r="T227" s="292">
        <f>R227+S227</f>
        <v>0</v>
      </c>
      <c r="U227" s="245">
        <f>+U175+U201</f>
        <v>0</v>
      </c>
      <c r="V227" s="294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46" t="s">
        <v>19</v>
      </c>
      <c r="M228" s="247">
        <f>+M225+M226+M227</f>
        <v>0</v>
      </c>
      <c r="N228" s="247">
        <f t="shared" ref="N228" si="348">+N225+N226+N227</f>
        <v>0</v>
      </c>
      <c r="O228" s="248">
        <f t="shared" ref="O228" si="349">+O225+O226+O227</f>
        <v>0</v>
      </c>
      <c r="P228" s="249">
        <f t="shared" ref="P228" si="350">+P225+P226+P227</f>
        <v>0</v>
      </c>
      <c r="Q228" s="248">
        <f t="shared" ref="Q228" si="351">+Q225+Q226+Q227</f>
        <v>0</v>
      </c>
      <c r="R228" s="247">
        <f t="shared" ref="R228" si="352">+R225+R226+R227</f>
        <v>0</v>
      </c>
      <c r="S228" s="247">
        <f t="shared" ref="S228" si="353">+S225+S226+S227</f>
        <v>0</v>
      </c>
      <c r="T228" s="248">
        <f t="shared" ref="T228" si="354">+T225+T226+T227</f>
        <v>0</v>
      </c>
      <c r="U228" s="249">
        <f t="shared" ref="U228" si="355">+U225+U226+U227</f>
        <v>0</v>
      </c>
      <c r="V228" s="248">
        <f t="shared" ref="V228" si="356">+V225+V226+V227</f>
        <v>0</v>
      </c>
      <c r="W228" s="342">
        <f>IF(Q228=0,0,((V228/Q228)-1)*100)</f>
        <v>0</v>
      </c>
    </row>
    <row r="229" spans="1:23" ht="13.5" thickTop="1" x14ac:dyDescent="0.2">
      <c r="A229" s="324"/>
      <c r="K229" s="324"/>
      <c r="L229" s="218" t="s">
        <v>21</v>
      </c>
      <c r="M229" s="234">
        <f t="shared" ref="M229:N231" si="357">+M177+M203</f>
        <v>0</v>
      </c>
      <c r="N229" s="235">
        <f t="shared" si="357"/>
        <v>0</v>
      </c>
      <c r="O229" s="292">
        <f>M229+N229</f>
        <v>0</v>
      </c>
      <c r="P229" s="251">
        <f>+P177+P203</f>
        <v>0</v>
      </c>
      <c r="Q229" s="294">
        <f>O229+P229</f>
        <v>0</v>
      </c>
      <c r="R229" s="234">
        <f t="shared" ref="R229:S231" si="358">+R177+R203</f>
        <v>0</v>
      </c>
      <c r="S229" s="235">
        <f t="shared" si="358"/>
        <v>0</v>
      </c>
      <c r="T229" s="292">
        <f t="shared" si="336"/>
        <v>0</v>
      </c>
      <c r="U229" s="251">
        <f>+U177+U203</f>
        <v>0</v>
      </c>
      <c r="V229" s="294">
        <f>T229+U229</f>
        <v>0</v>
      </c>
      <c r="W229" s="341">
        <f>IF(Q229=0,0,((V229/Q229)-1)*100)</f>
        <v>0</v>
      </c>
    </row>
    <row r="230" spans="1:23" x14ac:dyDescent="0.2">
      <c r="A230" s="324"/>
      <c r="K230" s="324"/>
      <c r="L230" s="218" t="s">
        <v>22</v>
      </c>
      <c r="M230" s="234">
        <f t="shared" si="357"/>
        <v>0</v>
      </c>
      <c r="N230" s="235">
        <f t="shared" si="357"/>
        <v>0</v>
      </c>
      <c r="O230" s="292">
        <f>M230+N230</f>
        <v>0</v>
      </c>
      <c r="P230" s="237">
        <f>+P178+P204</f>
        <v>0</v>
      </c>
      <c r="Q230" s="294">
        <f>O230+P230</f>
        <v>0</v>
      </c>
      <c r="R230" s="234">
        <f t="shared" si="358"/>
        <v>0</v>
      </c>
      <c r="S230" s="235">
        <f t="shared" si="358"/>
        <v>0</v>
      </c>
      <c r="T230" s="292">
        <f>R230+S230</f>
        <v>0</v>
      </c>
      <c r="U230" s="237">
        <f>+U178+U204</f>
        <v>0</v>
      </c>
      <c r="V230" s="294">
        <f>T230+U230</f>
        <v>0</v>
      </c>
      <c r="W230" s="341">
        <f t="shared" ref="W230" si="359">IF(Q230=0,0,((V230/Q230)-1)*100)</f>
        <v>0</v>
      </c>
    </row>
    <row r="231" spans="1:23" ht="13.5" thickBot="1" x14ac:dyDescent="0.25">
      <c r="A231" s="324"/>
      <c r="K231" s="324"/>
      <c r="L231" s="218" t="s">
        <v>23</v>
      </c>
      <c r="M231" s="234">
        <f t="shared" si="357"/>
        <v>0</v>
      </c>
      <c r="N231" s="235">
        <f t="shared" si="357"/>
        <v>0</v>
      </c>
      <c r="O231" s="292">
        <f t="shared" ref="O231" si="360">M231+N231</f>
        <v>0</v>
      </c>
      <c r="P231" s="237">
        <f>+P179+P205</f>
        <v>0</v>
      </c>
      <c r="Q231" s="294">
        <f>O231+P231</f>
        <v>0</v>
      </c>
      <c r="R231" s="234">
        <f t="shared" si="358"/>
        <v>0</v>
      </c>
      <c r="S231" s="235">
        <f t="shared" si="358"/>
        <v>0</v>
      </c>
      <c r="T231" s="292">
        <f>R231+S231</f>
        <v>0</v>
      </c>
      <c r="U231" s="237">
        <f>+U179+U205</f>
        <v>0</v>
      </c>
      <c r="V231" s="294">
        <f>T231+U231</f>
        <v>0</v>
      </c>
      <c r="W231" s="341">
        <f>IF(Q231=0,0,((V231/Q231)-1)*100)</f>
        <v>0</v>
      </c>
    </row>
    <row r="232" spans="1:23" ht="14.25" thickTop="1" thickBot="1" x14ac:dyDescent="0.25">
      <c r="L232" s="246" t="s">
        <v>40</v>
      </c>
      <c r="M232" s="247">
        <f>+M229+M230+M231</f>
        <v>0</v>
      </c>
      <c r="N232" s="247">
        <f t="shared" ref="N232" si="361">+N229+N230+N231</f>
        <v>0</v>
      </c>
      <c r="O232" s="248">
        <f t="shared" ref="O232" si="362">+O229+O230+O231</f>
        <v>0</v>
      </c>
      <c r="P232" s="249">
        <f t="shared" ref="P232" si="363">+P229+P230+P231</f>
        <v>0</v>
      </c>
      <c r="Q232" s="248">
        <f t="shared" ref="Q232" si="364">+Q229+Q230+Q231</f>
        <v>0</v>
      </c>
      <c r="R232" s="247">
        <f t="shared" ref="R232" si="365">+R229+R230+R231</f>
        <v>0</v>
      </c>
      <c r="S232" s="247">
        <f t="shared" ref="S232" si="366">+S229+S230+S231</f>
        <v>0</v>
      </c>
      <c r="T232" s="248">
        <f t="shared" ref="T232" si="367">+T229+T230+T231</f>
        <v>0</v>
      </c>
      <c r="U232" s="249">
        <f t="shared" ref="U232" si="368">+U229+U230+U231</f>
        <v>0</v>
      </c>
      <c r="V232" s="248">
        <f t="shared" ref="V232" si="369">+V229+V230+V231</f>
        <v>0</v>
      </c>
      <c r="W232" s="342">
        <f>IF(Q232=0,0,((V232/Q232)-1)*100)</f>
        <v>0</v>
      </c>
    </row>
    <row r="233" spans="1:23" ht="14.25" thickTop="1" thickBot="1" x14ac:dyDescent="0.25">
      <c r="L233" s="239" t="s">
        <v>62</v>
      </c>
      <c r="M233" s="240">
        <f>+M224+M228+M232</f>
        <v>0</v>
      </c>
      <c r="N233" s="241">
        <f t="shared" ref="N233" si="370">+N224+N228+N232</f>
        <v>0</v>
      </c>
      <c r="O233" s="242">
        <f t="shared" ref="O233" si="371">+O224+O228+O232</f>
        <v>0</v>
      </c>
      <c r="P233" s="240">
        <f t="shared" ref="P233" si="372">+P224+P228+P232</f>
        <v>0</v>
      </c>
      <c r="Q233" s="242">
        <f t="shared" ref="Q233" si="373">+Q224+Q228+Q232</f>
        <v>0</v>
      </c>
      <c r="R233" s="240">
        <f t="shared" ref="R233" si="374">+R224+R228+R232</f>
        <v>0</v>
      </c>
      <c r="S233" s="241">
        <f t="shared" ref="S233" si="375">+S224+S228+S232</f>
        <v>0</v>
      </c>
      <c r="T233" s="242">
        <f t="shared" ref="T233" si="376">+T224+T228+T232</f>
        <v>0</v>
      </c>
      <c r="U233" s="240">
        <f t="shared" ref="U233" si="377">+U224+U228+U232</f>
        <v>0</v>
      </c>
      <c r="V233" s="242">
        <f t="shared" ref="V233" si="378">+V224+V228+V232</f>
        <v>0</v>
      </c>
      <c r="W233" s="340">
        <f t="shared" ref="W233" si="379">IF(Q233=0,0,((V233/Q233)-1)*100)</f>
        <v>0</v>
      </c>
    </row>
    <row r="234" spans="1:23" ht="14.25" thickTop="1" thickBot="1" x14ac:dyDescent="0.25">
      <c r="L234" s="239" t="s">
        <v>63</v>
      </c>
      <c r="M234" s="240">
        <f>+M220+M224+M228+M232</f>
        <v>0</v>
      </c>
      <c r="N234" s="241">
        <f t="shared" ref="N234:V234" si="380">+N220+N224+N228+N232</f>
        <v>0</v>
      </c>
      <c r="O234" s="242">
        <f t="shared" si="380"/>
        <v>0</v>
      </c>
      <c r="P234" s="240">
        <f t="shared" si="380"/>
        <v>0</v>
      </c>
      <c r="Q234" s="242">
        <f t="shared" si="380"/>
        <v>0</v>
      </c>
      <c r="R234" s="240">
        <f t="shared" si="380"/>
        <v>0</v>
      </c>
      <c r="S234" s="241">
        <f t="shared" si="380"/>
        <v>0</v>
      </c>
      <c r="T234" s="242">
        <f t="shared" si="380"/>
        <v>0</v>
      </c>
      <c r="U234" s="240">
        <f t="shared" si="380"/>
        <v>0</v>
      </c>
      <c r="V234" s="242">
        <f t="shared" si="380"/>
        <v>0</v>
      </c>
      <c r="W234" s="340">
        <f>IF(Q234=0,0,((V234/Q234)-1)*100)</f>
        <v>0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bC435o2y10CFrAei6AtMqBccippnVGWnYd/uZEd9yu2HwX5pyZwL7tK99YXkGCxvrpHDSbfy9hqWmbRyK6QBBg==" saltValue="7iUiybLFsbopxGeBcYQgpw==" spinCount="100000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516" priority="694" operator="containsText" text="NOT OK">
      <formula>NOT(ISERROR(SEARCH("NOT OK",A1)))</formula>
    </cfRule>
  </conditionalFormatting>
  <conditionalFormatting sqref="A57 K57">
    <cfRule type="containsText" dxfId="515" priority="537" operator="containsText" text="NOT OK">
      <formula>NOT(ISERROR(SEARCH("NOT OK",A57)))</formula>
    </cfRule>
  </conditionalFormatting>
  <conditionalFormatting sqref="A31 K31">
    <cfRule type="containsText" dxfId="514" priority="538" operator="containsText" text="NOT OK">
      <formula>NOT(ISERROR(SEARCH("NOT OK",A31)))</formula>
    </cfRule>
  </conditionalFormatting>
  <conditionalFormatting sqref="K135 A135">
    <cfRule type="containsText" dxfId="513" priority="535" operator="containsText" text="NOT OK">
      <formula>NOT(ISERROR(SEARCH("NOT OK",A135)))</formula>
    </cfRule>
  </conditionalFormatting>
  <conditionalFormatting sqref="K109 A109">
    <cfRule type="containsText" dxfId="512" priority="536" operator="containsText" text="NOT OK">
      <formula>NOT(ISERROR(SEARCH("NOT OK",A109)))</formula>
    </cfRule>
  </conditionalFormatting>
  <conditionalFormatting sqref="A187 K187">
    <cfRule type="containsText" dxfId="511" priority="534" operator="containsText" text="NOT OK">
      <formula>NOT(ISERROR(SEARCH("NOT OK",A187)))</formula>
    </cfRule>
  </conditionalFormatting>
  <conditionalFormatting sqref="A213 K213">
    <cfRule type="containsText" dxfId="510" priority="533" operator="containsText" text="NOT OK">
      <formula>NOT(ISERROR(SEARCH("NOT OK",A213)))</formula>
    </cfRule>
  </conditionalFormatting>
  <conditionalFormatting sqref="A15:A16 K15:K16">
    <cfRule type="containsText" dxfId="509" priority="532" operator="containsText" text="NOT OK">
      <formula>NOT(ISERROR(SEARCH("NOT OK",A15)))</formula>
    </cfRule>
  </conditionalFormatting>
  <conditionalFormatting sqref="K41 A41">
    <cfRule type="containsText" dxfId="508" priority="531" operator="containsText" text="NOT OK">
      <formula>NOT(ISERROR(SEARCH("NOT OK",A41)))</formula>
    </cfRule>
  </conditionalFormatting>
  <conditionalFormatting sqref="K67 A67">
    <cfRule type="containsText" dxfId="507" priority="529" operator="containsText" text="NOT OK">
      <formula>NOT(ISERROR(SEARCH("NOT OK",A67)))</formula>
    </cfRule>
  </conditionalFormatting>
  <conditionalFormatting sqref="K119 A119">
    <cfRule type="containsText" dxfId="506" priority="526" operator="containsText" text="NOT OK">
      <formula>NOT(ISERROR(SEARCH("NOT OK",A119)))</formula>
    </cfRule>
  </conditionalFormatting>
  <conditionalFormatting sqref="A145 K145">
    <cfRule type="containsText" dxfId="505" priority="524" operator="containsText" text="NOT OK">
      <formula>NOT(ISERROR(SEARCH("NOT OK",A145)))</formula>
    </cfRule>
  </conditionalFormatting>
  <conditionalFormatting sqref="A197 K197">
    <cfRule type="containsText" dxfId="504" priority="521" operator="containsText" text="NOT OK">
      <formula>NOT(ISERROR(SEARCH("NOT OK",A197)))</formula>
    </cfRule>
  </conditionalFormatting>
  <conditionalFormatting sqref="A223 K223">
    <cfRule type="containsText" dxfId="503" priority="519" operator="containsText" text="NOT OK">
      <formula>NOT(ISERROR(SEARCH("NOT OK",A223)))</formula>
    </cfRule>
  </conditionalFormatting>
  <conditionalFormatting sqref="A26 K26">
    <cfRule type="containsText" dxfId="502" priority="493" operator="containsText" text="NOT OK">
      <formula>NOT(ISERROR(SEARCH("NOT OK",A26)))</formula>
    </cfRule>
  </conditionalFormatting>
  <conditionalFormatting sqref="K104 A104">
    <cfRule type="containsText" dxfId="501" priority="488" operator="containsText" text="NOT OK">
      <formula>NOT(ISERROR(SEARCH("NOT OK",A104)))</formula>
    </cfRule>
  </conditionalFormatting>
  <conditionalFormatting sqref="A182 K182">
    <cfRule type="containsText" dxfId="500" priority="482" operator="containsText" text="NOT OK">
      <formula>NOT(ISERROR(SEARCH("NOT OK",A182)))</formula>
    </cfRule>
  </conditionalFormatting>
  <conditionalFormatting sqref="A208 K208">
    <cfRule type="containsText" dxfId="499" priority="410" operator="containsText" text="NOT OK">
      <formula>NOT(ISERROR(SEARCH("NOT OK",A208)))</formula>
    </cfRule>
  </conditionalFormatting>
  <conditionalFormatting sqref="K42 A42">
    <cfRule type="containsText" dxfId="498" priority="143" operator="containsText" text="NOT OK">
      <formula>NOT(ISERROR(SEARCH("NOT OK",A42)))</formula>
    </cfRule>
  </conditionalFormatting>
  <conditionalFormatting sqref="K224 A224">
    <cfRule type="containsText" dxfId="497" priority="135" operator="containsText" text="NOT OK">
      <formula>NOT(ISERROR(SEARCH("NOT OK",A224)))</formula>
    </cfRule>
  </conditionalFormatting>
  <conditionalFormatting sqref="A42 K42">
    <cfRule type="containsText" dxfId="496" priority="142" operator="containsText" text="NOT OK">
      <formula>NOT(ISERROR(SEARCH("NOT OK",A42)))</formula>
    </cfRule>
  </conditionalFormatting>
  <conditionalFormatting sqref="K25 A25">
    <cfRule type="containsText" dxfId="495" priority="133" operator="containsText" text="NOT OK">
      <formula>NOT(ISERROR(SEARCH("NOT OK",A25)))</formula>
    </cfRule>
  </conditionalFormatting>
  <conditionalFormatting sqref="K68 A68">
    <cfRule type="containsText" dxfId="494" priority="130" operator="containsText" text="NOT OK">
      <formula>NOT(ISERROR(SEARCH("NOT OK",A68)))</formula>
    </cfRule>
  </conditionalFormatting>
  <conditionalFormatting sqref="A68 K68">
    <cfRule type="containsText" dxfId="493" priority="129" operator="containsText" text="NOT OK">
      <formula>NOT(ISERROR(SEARCH("NOT OK",A68)))</formula>
    </cfRule>
  </conditionalFormatting>
  <conditionalFormatting sqref="K103 A103">
    <cfRule type="containsText" dxfId="492" priority="122" operator="containsText" text="NOT OK">
      <formula>NOT(ISERROR(SEARCH("NOT OK",A103)))</formula>
    </cfRule>
  </conditionalFormatting>
  <conditionalFormatting sqref="A120 K120">
    <cfRule type="containsText" dxfId="491" priority="121" operator="containsText" text="NOT OK">
      <formula>NOT(ISERROR(SEARCH("NOT OK",A120)))</formula>
    </cfRule>
  </conditionalFormatting>
  <conditionalFormatting sqref="A146 K146">
    <cfRule type="containsText" dxfId="490" priority="116" operator="containsText" text="NOT OK">
      <formula>NOT(ISERROR(SEARCH("NOT OK",A146)))</formula>
    </cfRule>
  </conditionalFormatting>
  <conditionalFormatting sqref="K181 A181">
    <cfRule type="containsText" dxfId="489" priority="108" operator="containsText" text="NOT OK">
      <formula>NOT(ISERROR(SEARCH("NOT OK",A181)))</formula>
    </cfRule>
  </conditionalFormatting>
  <conditionalFormatting sqref="K172 A172">
    <cfRule type="containsText" dxfId="488" priority="110" operator="containsText" text="NOT OK">
      <formula>NOT(ISERROR(SEARCH("NOT OK",A172)))</formula>
    </cfRule>
  </conditionalFormatting>
  <conditionalFormatting sqref="K198 A198">
    <cfRule type="containsText" dxfId="487" priority="107" operator="containsText" text="NOT OK">
      <formula>NOT(ISERROR(SEARCH("NOT OK",A198)))</formula>
    </cfRule>
  </conditionalFormatting>
  <conditionalFormatting sqref="A46 K46">
    <cfRule type="containsText" dxfId="486" priority="84" operator="containsText" text="NOT OK">
      <formula>NOT(ISERROR(SEARCH("NOT OK",A46)))</formula>
    </cfRule>
  </conditionalFormatting>
  <conditionalFormatting sqref="A72 K72">
    <cfRule type="containsText" dxfId="485" priority="81" operator="containsText" text="NOT OK">
      <formula>NOT(ISERROR(SEARCH("NOT OK",A72)))</formula>
    </cfRule>
  </conditionalFormatting>
  <conditionalFormatting sqref="K124 A124">
    <cfRule type="containsText" dxfId="484" priority="78" operator="containsText" text="NOT OK">
      <formula>NOT(ISERROR(SEARCH("NOT OK",A124)))</formula>
    </cfRule>
  </conditionalFormatting>
  <conditionalFormatting sqref="K150 A150">
    <cfRule type="containsText" dxfId="483" priority="75" operator="containsText" text="NOT OK">
      <formula>NOT(ISERROR(SEARCH("NOT OK",A150)))</formula>
    </cfRule>
  </conditionalFormatting>
  <conditionalFormatting sqref="A202 K202">
    <cfRule type="containsText" dxfId="482" priority="72" operator="containsText" text="NOT OK">
      <formula>NOT(ISERROR(SEARCH("NOT OK",A202)))</formula>
    </cfRule>
  </conditionalFormatting>
  <conditionalFormatting sqref="A228 K228">
    <cfRule type="containsText" dxfId="481" priority="69" operator="containsText" text="NOT OK">
      <formula>NOT(ISERROR(SEARCH("NOT OK",A228)))</formula>
    </cfRule>
  </conditionalFormatting>
  <conditionalFormatting sqref="A180 K180">
    <cfRule type="containsText" dxfId="480" priority="45" operator="containsText" text="NOT OK">
      <formula>NOT(ISERROR(SEARCH("NOT OK",A180)))</formula>
    </cfRule>
  </conditionalFormatting>
  <conditionalFormatting sqref="K102 A102">
    <cfRule type="containsText" dxfId="479" priority="47" operator="containsText" text="NOT OK">
      <formula>NOT(ISERROR(SEARCH("NOT OK",A102)))</formula>
    </cfRule>
  </conditionalFormatting>
  <conditionalFormatting sqref="K207 A207">
    <cfRule type="containsText" dxfId="478" priority="41" operator="containsText" text="NOT OK">
      <formula>NOT(ISERROR(SEARCH("NOT OK",A207)))</formula>
    </cfRule>
  </conditionalFormatting>
  <conditionalFormatting sqref="A24 K24">
    <cfRule type="containsText" dxfId="477" priority="48" operator="containsText" text="NOT OK">
      <formula>NOT(ISERROR(SEARCH("NOT OK",A24)))</formula>
    </cfRule>
  </conditionalFormatting>
  <conditionalFormatting sqref="K207 A207">
    <cfRule type="containsText" dxfId="476" priority="39" operator="containsText" text="NOT OK">
      <formula>NOT(ISERROR(SEARCH("NOT OK",A207)))</formula>
    </cfRule>
  </conditionalFormatting>
  <conditionalFormatting sqref="A206 K206">
    <cfRule type="containsText" dxfId="475" priority="38" operator="containsText" text="NOT OK">
      <formula>NOT(ISERROR(SEARCH("NOT OK",A206)))</formula>
    </cfRule>
  </conditionalFormatting>
  <conditionalFormatting sqref="A52 K52">
    <cfRule type="containsText" dxfId="474" priority="23" operator="containsText" text="NOT OK">
      <formula>NOT(ISERROR(SEARCH("NOT OK",A52)))</formula>
    </cfRule>
  </conditionalFormatting>
  <conditionalFormatting sqref="A52 K52">
    <cfRule type="containsText" dxfId="473" priority="22" operator="containsText" text="NOT OK">
      <formula>NOT(ISERROR(SEARCH("NOT OK",A52)))</formula>
    </cfRule>
  </conditionalFormatting>
  <conditionalFormatting sqref="A50 K50">
    <cfRule type="containsText" dxfId="472" priority="20" operator="containsText" text="NOT OK">
      <formula>NOT(ISERROR(SEARCH("NOT OK",A50)))</formula>
    </cfRule>
  </conditionalFormatting>
  <conditionalFormatting sqref="A78 K78">
    <cfRule type="containsText" dxfId="471" priority="19" operator="containsText" text="NOT OK">
      <formula>NOT(ISERROR(SEARCH("NOT OK",A78)))</formula>
    </cfRule>
  </conditionalFormatting>
  <conditionalFormatting sqref="A78 K78">
    <cfRule type="containsText" dxfId="470" priority="18" operator="containsText" text="NOT OK">
      <formula>NOT(ISERROR(SEARCH("NOT OK",A78)))</formula>
    </cfRule>
  </conditionalFormatting>
  <conditionalFormatting sqref="A76 K76">
    <cfRule type="containsText" dxfId="469" priority="16" operator="containsText" text="NOT OK">
      <formula>NOT(ISERROR(SEARCH("NOT OK",A76)))</formula>
    </cfRule>
  </conditionalFormatting>
  <conditionalFormatting sqref="K130 A130">
    <cfRule type="containsText" dxfId="468" priority="15" operator="containsText" text="NOT OK">
      <formula>NOT(ISERROR(SEARCH("NOT OK",A130)))</formula>
    </cfRule>
  </conditionalFormatting>
  <conditionalFormatting sqref="K130 A130">
    <cfRule type="containsText" dxfId="467" priority="14" operator="containsText" text="NOT OK">
      <formula>NOT(ISERROR(SEARCH("NOT OK",A130)))</formula>
    </cfRule>
  </conditionalFormatting>
  <conditionalFormatting sqref="K129 A129">
    <cfRule type="containsText" dxfId="466" priority="13" operator="containsText" text="NOT OK">
      <formula>NOT(ISERROR(SEARCH("NOT OK",A129)))</formula>
    </cfRule>
  </conditionalFormatting>
  <conditionalFormatting sqref="K128 A128">
    <cfRule type="containsText" dxfId="465" priority="12" operator="containsText" text="NOT OK">
      <formula>NOT(ISERROR(SEARCH("NOT OK",A128)))</formula>
    </cfRule>
  </conditionalFormatting>
  <conditionalFormatting sqref="K156 A156">
    <cfRule type="containsText" dxfId="464" priority="11" operator="containsText" text="NOT OK">
      <formula>NOT(ISERROR(SEARCH("NOT OK",A156)))</formula>
    </cfRule>
  </conditionalFormatting>
  <conditionalFormatting sqref="K156 A156">
    <cfRule type="containsText" dxfId="463" priority="10" operator="containsText" text="NOT OK">
      <formula>NOT(ISERROR(SEARCH("NOT OK",A156)))</formula>
    </cfRule>
  </conditionalFormatting>
  <conditionalFormatting sqref="K155 A155">
    <cfRule type="containsText" dxfId="462" priority="9" operator="containsText" text="NOT OK">
      <formula>NOT(ISERROR(SEARCH("NOT OK",A155)))</formula>
    </cfRule>
  </conditionalFormatting>
  <conditionalFormatting sqref="K154 A154">
    <cfRule type="containsText" dxfId="461" priority="8" operator="containsText" text="NOT OK">
      <formula>NOT(ISERROR(SEARCH("NOT OK",A154)))</formula>
    </cfRule>
  </conditionalFormatting>
  <conditionalFormatting sqref="A234 K234">
    <cfRule type="containsText" dxfId="460" priority="7" operator="containsText" text="NOT OK">
      <formula>NOT(ISERROR(SEARCH("NOT OK",A234)))</formula>
    </cfRule>
  </conditionalFormatting>
  <conditionalFormatting sqref="A234 K234">
    <cfRule type="containsText" dxfId="459" priority="6" operator="containsText" text="NOT OK">
      <formula>NOT(ISERROR(SEARCH("NOT OK",A234)))</formula>
    </cfRule>
  </conditionalFormatting>
  <conditionalFormatting sqref="K233 A233">
    <cfRule type="containsText" dxfId="458" priority="5" operator="containsText" text="NOT OK">
      <formula>NOT(ISERROR(SEARCH("NOT OK",A233)))</formula>
    </cfRule>
  </conditionalFormatting>
  <conditionalFormatting sqref="K233 A233">
    <cfRule type="containsText" dxfId="457" priority="4" operator="containsText" text="NOT OK">
      <formula>NOT(ISERROR(SEARCH("NOT OK",A233)))</formula>
    </cfRule>
  </conditionalFormatting>
  <conditionalFormatting sqref="A232 K232">
    <cfRule type="containsText" dxfId="456" priority="3" operator="containsText" text="NOT OK">
      <formula>NOT(ISERROR(SEARCH("NOT OK",A232)))</formula>
    </cfRule>
  </conditionalFormatting>
  <conditionalFormatting sqref="K51 A51">
    <cfRule type="containsText" dxfId="455" priority="2" operator="containsText" text="NOT OK">
      <formula>NOT(ISERROR(SEARCH("NOT OK",A51)))</formula>
    </cfRule>
  </conditionalFormatting>
  <conditionalFormatting sqref="K77 A77">
    <cfRule type="containsText" dxfId="454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35"/>
  <sheetViews>
    <sheetView zoomScaleNormal="100" zoomScaleSheetLayoutView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5703125" style="1" customWidth="1"/>
    <col min="4" max="5" width="12.85546875" style="1" customWidth="1"/>
    <col min="6" max="6" width="12.28515625" style="1" customWidth="1"/>
    <col min="7" max="7" width="13.5703125" style="1" customWidth="1"/>
    <col min="8" max="8" width="13" style="1" customWidth="1"/>
    <col min="9" max="9" width="12.140625" style="2" customWidth="1"/>
    <col min="10" max="10" width="8.7109375" style="1" bestFit="1" customWidth="1"/>
    <col min="11" max="11" width="9.140625" style="3"/>
    <col min="12" max="12" width="13" style="1" customWidth="1"/>
    <col min="13" max="13" width="13.85546875" style="1" customWidth="1"/>
    <col min="14" max="14" width="12.85546875" style="1" customWidth="1"/>
    <col min="15" max="15" width="15.140625" style="1" customWidth="1"/>
    <col min="16" max="16" width="13" style="1" customWidth="1"/>
    <col min="17" max="17" width="15.85546875" style="1" customWidth="1"/>
    <col min="18" max="19" width="12.85546875" style="1" customWidth="1"/>
    <col min="20" max="20" width="14.42578125" style="1" customWidth="1"/>
    <col min="21" max="21" width="12.42578125" style="1" customWidth="1"/>
    <col min="22" max="22" width="15.85546875" style="1" customWidth="1"/>
    <col min="23" max="23" width="14.5703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5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1462</v>
      </c>
      <c r="D9" s="122">
        <v>1464</v>
      </c>
      <c r="E9" s="295">
        <f>SUM(C9:D9)</f>
        <v>2926</v>
      </c>
      <c r="F9" s="120">
        <v>2031</v>
      </c>
      <c r="G9" s="122">
        <v>2030</v>
      </c>
      <c r="H9" s="295">
        <f>SUM(F9:G9)</f>
        <v>4061</v>
      </c>
      <c r="I9" s="123">
        <f>IF(E9=0,0,((H9/E9)-1)*100)</f>
        <v>38.790157211209845</v>
      </c>
      <c r="J9" s="3"/>
      <c r="L9" s="13" t="s">
        <v>10</v>
      </c>
      <c r="M9" s="39">
        <v>233754</v>
      </c>
      <c r="N9" s="37">
        <v>240974</v>
      </c>
      <c r="O9" s="300">
        <f>SUM(M9:N9)</f>
        <v>474728</v>
      </c>
      <c r="P9" s="140">
        <v>0</v>
      </c>
      <c r="Q9" s="300">
        <f t="shared" ref="Q9" si="0">O9+P9</f>
        <v>474728</v>
      </c>
      <c r="R9" s="39">
        <v>318310</v>
      </c>
      <c r="S9" s="37">
        <v>321559</v>
      </c>
      <c r="T9" s="300">
        <f>SUM(R9:S9)</f>
        <v>639869</v>
      </c>
      <c r="U9" s="140">
        <v>123</v>
      </c>
      <c r="V9" s="300">
        <f t="shared" ref="V9" si="1">T9+U9</f>
        <v>639992</v>
      </c>
      <c r="W9" s="40">
        <f>IF(Q9=0,0,((V9/Q9)-1)*100)</f>
        <v>34.812355706846866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1508</v>
      </c>
      <c r="D10" s="122">
        <v>1509</v>
      </c>
      <c r="E10" s="295">
        <f t="shared" ref="E10:E13" si="2">SUM(C10:D10)</f>
        <v>3017</v>
      </c>
      <c r="F10" s="120">
        <v>1896</v>
      </c>
      <c r="G10" s="122">
        <v>1895</v>
      </c>
      <c r="H10" s="295">
        <f t="shared" ref="H10:H17" si="3">SUM(F10:G10)</f>
        <v>3791</v>
      </c>
      <c r="I10" s="123">
        <f>IF(E10=0,0,((H10/E10)-1)*100)</f>
        <v>25.654623798475296</v>
      </c>
      <c r="J10" s="3"/>
      <c r="K10" s="6"/>
      <c r="L10" s="13" t="s">
        <v>11</v>
      </c>
      <c r="M10" s="39">
        <v>253697</v>
      </c>
      <c r="N10" s="37">
        <v>245676</v>
      </c>
      <c r="O10" s="300">
        <f>SUM(M10:N10)</f>
        <v>499373</v>
      </c>
      <c r="P10" s="140">
        <v>0</v>
      </c>
      <c r="Q10" s="300">
        <f>O10+P10</f>
        <v>499373</v>
      </c>
      <c r="R10" s="39">
        <v>319993</v>
      </c>
      <c r="S10" s="37">
        <v>318791</v>
      </c>
      <c r="T10" s="300">
        <f>SUM(R10:S10)</f>
        <v>638784</v>
      </c>
      <c r="U10" s="140">
        <v>0</v>
      </c>
      <c r="V10" s="300">
        <f>T10+U10</f>
        <v>638784</v>
      </c>
      <c r="W10" s="40">
        <f>IF(Q10=0,0,((V10/Q10)-1)*100)</f>
        <v>27.917208179056541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1708</v>
      </c>
      <c r="D11" s="125">
        <v>1707</v>
      </c>
      <c r="E11" s="295">
        <f t="shared" si="2"/>
        <v>3415</v>
      </c>
      <c r="F11" s="124">
        <v>2020</v>
      </c>
      <c r="G11" s="125">
        <v>2020</v>
      </c>
      <c r="H11" s="295">
        <f t="shared" si="3"/>
        <v>4040</v>
      </c>
      <c r="I11" s="123">
        <f>IF(E11=0,0,((H11/E11)-1)*100)</f>
        <v>18.301610541727676</v>
      </c>
      <c r="J11" s="3"/>
      <c r="K11" s="6"/>
      <c r="L11" s="22" t="s">
        <v>12</v>
      </c>
      <c r="M11" s="39">
        <v>298290</v>
      </c>
      <c r="N11" s="37">
        <v>296688</v>
      </c>
      <c r="O11" s="300">
        <f t="shared" ref="O11" si="4">SUM(M11:N11)</f>
        <v>594978</v>
      </c>
      <c r="P11" s="38">
        <v>0</v>
      </c>
      <c r="Q11" s="319">
        <f t="shared" ref="Q11" si="5">O11+P11</f>
        <v>594978</v>
      </c>
      <c r="R11" s="39">
        <v>355510</v>
      </c>
      <c r="S11" s="37">
        <v>351209</v>
      </c>
      <c r="T11" s="300">
        <f t="shared" ref="T11" si="6">SUM(R11:S11)</f>
        <v>706719</v>
      </c>
      <c r="U11" s="38">
        <v>0</v>
      </c>
      <c r="V11" s="319">
        <f>T11+U11</f>
        <v>706719</v>
      </c>
      <c r="W11" s="40">
        <f>IF(Q11=0,0,((V11/Q11)-1)*100)</f>
        <v>18.780694412230361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7">+C9+C10+C11</f>
        <v>4678</v>
      </c>
      <c r="D12" s="129">
        <f t="shared" si="7"/>
        <v>4680</v>
      </c>
      <c r="E12" s="299">
        <f t="shared" si="2"/>
        <v>9358</v>
      </c>
      <c r="F12" s="127">
        <f t="shared" ref="F12:G12" si="8">+F9+F10+F11</f>
        <v>5947</v>
      </c>
      <c r="G12" s="129">
        <f t="shared" si="8"/>
        <v>5945</v>
      </c>
      <c r="H12" s="299">
        <f t="shared" si="3"/>
        <v>11892</v>
      </c>
      <c r="I12" s="130">
        <f>IF(E12=0,0,((H12/E12)-1)*100)</f>
        <v>27.078435563154525</v>
      </c>
      <c r="J12" s="3"/>
      <c r="L12" s="41" t="s">
        <v>57</v>
      </c>
      <c r="M12" s="45">
        <f>+M9+M10+M11</f>
        <v>785741</v>
      </c>
      <c r="N12" s="43">
        <f>+N9+N10+N11</f>
        <v>783338</v>
      </c>
      <c r="O12" s="301">
        <f>+O9+O10+O11</f>
        <v>1569079</v>
      </c>
      <c r="P12" s="43">
        <f t="shared" ref="P12:Q12" si="9">+P9+P10+P11</f>
        <v>0</v>
      </c>
      <c r="Q12" s="301">
        <f t="shared" si="9"/>
        <v>1569079</v>
      </c>
      <c r="R12" s="45">
        <f>+R9+R10+R11</f>
        <v>993813</v>
      </c>
      <c r="S12" s="43">
        <f>+S9+S10+S11</f>
        <v>991559</v>
      </c>
      <c r="T12" s="301">
        <f>+T9+T10+T11</f>
        <v>1985372</v>
      </c>
      <c r="U12" s="43">
        <f t="shared" ref="U12:V12" si="10">+U9+U10+U11</f>
        <v>123</v>
      </c>
      <c r="V12" s="301">
        <f t="shared" si="10"/>
        <v>1985495</v>
      </c>
      <c r="W12" s="46">
        <f>IF(Q12=0,0,((V12/Q12)-1)*100)</f>
        <v>26.538880451526015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6" t="s">
        <v>13</v>
      </c>
      <c r="C13" s="120">
        <v>1762</v>
      </c>
      <c r="D13" s="122">
        <v>1762</v>
      </c>
      <c r="E13" s="295">
        <f t="shared" si="2"/>
        <v>3524</v>
      </c>
      <c r="F13" s="120">
        <v>2085</v>
      </c>
      <c r="G13" s="122">
        <v>2085</v>
      </c>
      <c r="H13" s="295">
        <f t="shared" si="3"/>
        <v>4170</v>
      </c>
      <c r="I13" s="123">
        <f t="shared" ref="I13" si="12">IF(E13=0,0,((H13/E13)-1)*100)</f>
        <v>18.331441543700343</v>
      </c>
      <c r="J13" s="3"/>
      <c r="L13" s="13" t="s">
        <v>13</v>
      </c>
      <c r="M13" s="39">
        <v>303894</v>
      </c>
      <c r="N13" s="500">
        <v>304783</v>
      </c>
      <c r="O13" s="300">
        <f t="shared" ref="O13" si="13">+M13+N13</f>
        <v>608677</v>
      </c>
      <c r="P13" s="140">
        <v>131</v>
      </c>
      <c r="Q13" s="300">
        <f>O13+P13</f>
        <v>608808</v>
      </c>
      <c r="R13" s="39">
        <v>349340</v>
      </c>
      <c r="S13" s="500">
        <v>354993</v>
      </c>
      <c r="T13" s="300">
        <f t="shared" ref="T13" si="14">+R13+S13</f>
        <v>704333</v>
      </c>
      <c r="U13" s="140">
        <v>0</v>
      </c>
      <c r="V13" s="300">
        <f>T13+U13</f>
        <v>704333</v>
      </c>
      <c r="W13" s="40">
        <f t="shared" ref="W13" si="15">IF(Q13=0,0,((V13/Q13)-1)*100)</f>
        <v>15.690496839726142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1643</v>
      </c>
      <c r="D14" s="122">
        <v>1643</v>
      </c>
      <c r="E14" s="295">
        <f>SUM(C14:D14)</f>
        <v>3286</v>
      </c>
      <c r="F14" s="120">
        <v>1409</v>
      </c>
      <c r="G14" s="122">
        <v>1411</v>
      </c>
      <c r="H14" s="295">
        <f>SUM(F14:G14)</f>
        <v>2820</v>
      </c>
      <c r="I14" s="123">
        <f>IF(E14=0,0,((H14/E14)-1)*100)</f>
        <v>-14.18137553256239</v>
      </c>
      <c r="J14" s="3"/>
      <c r="L14" s="13" t="s">
        <v>14</v>
      </c>
      <c r="M14" s="37">
        <v>274515</v>
      </c>
      <c r="N14" s="473">
        <v>284336</v>
      </c>
      <c r="O14" s="302">
        <f>+M14+N14</f>
        <v>558851</v>
      </c>
      <c r="P14" s="140">
        <v>0</v>
      </c>
      <c r="Q14" s="300">
        <f>O14+P14</f>
        <v>558851</v>
      </c>
      <c r="R14" s="37">
        <v>166352</v>
      </c>
      <c r="S14" s="473">
        <v>181309</v>
      </c>
      <c r="T14" s="302">
        <f>+R14+S14</f>
        <v>347661</v>
      </c>
      <c r="U14" s="140">
        <v>0</v>
      </c>
      <c r="V14" s="300">
        <f>T14+U14</f>
        <v>347661</v>
      </c>
      <c r="W14" s="40">
        <f>IF(Q14=0,0,((V14/Q14)-1)*100)</f>
        <v>-37.790037058178292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1749</v>
      </c>
      <c r="D15" s="122">
        <v>1749</v>
      </c>
      <c r="E15" s="295">
        <f>SUM(C15:D15)</f>
        <v>3498</v>
      </c>
      <c r="F15" s="120">
        <v>716</v>
      </c>
      <c r="G15" s="122">
        <v>716</v>
      </c>
      <c r="H15" s="295">
        <f>SUM(F15:G15)</f>
        <v>1432</v>
      </c>
      <c r="I15" s="123">
        <f>IF(E15=0,0,((H15/E15)-1)*100)</f>
        <v>-59.062321326472265</v>
      </c>
      <c r="J15" s="7"/>
      <c r="L15" s="13" t="s">
        <v>15</v>
      </c>
      <c r="M15" s="37">
        <v>289298</v>
      </c>
      <c r="N15" s="473">
        <v>306728</v>
      </c>
      <c r="O15" s="484">
        <f>+M15+N15</f>
        <v>596026</v>
      </c>
      <c r="P15" s="486">
        <v>0</v>
      </c>
      <c r="Q15" s="300">
        <f>O15+P15</f>
        <v>596026</v>
      </c>
      <c r="R15" s="37">
        <v>55005</v>
      </c>
      <c r="S15" s="473">
        <v>89565</v>
      </c>
      <c r="T15" s="484">
        <f>+R15+S15</f>
        <v>144570</v>
      </c>
      <c r="U15" s="486">
        <v>0</v>
      </c>
      <c r="V15" s="300">
        <f>T15+U15</f>
        <v>144570</v>
      </c>
      <c r="W15" s="40">
        <f>IF(Q15=0,0,((V15/Q15)-1)*100)</f>
        <v>-75.744346723129524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5154</v>
      </c>
      <c r="D16" s="129">
        <f t="shared" ref="D16:H16" si="16">+D13+D14+D15</f>
        <v>5154</v>
      </c>
      <c r="E16" s="299">
        <f t="shared" si="16"/>
        <v>10308</v>
      </c>
      <c r="F16" s="127">
        <f t="shared" si="16"/>
        <v>4210</v>
      </c>
      <c r="G16" s="129">
        <f t="shared" si="16"/>
        <v>4212</v>
      </c>
      <c r="H16" s="299">
        <f t="shared" si="16"/>
        <v>8422</v>
      </c>
      <c r="I16" s="130">
        <f>IF(E16=0,0,((H16/E16)-1)*100)</f>
        <v>-18.296468762126505</v>
      </c>
      <c r="J16" s="3"/>
      <c r="L16" s="41" t="s">
        <v>61</v>
      </c>
      <c r="M16" s="43">
        <f>+M13+M14+M15</f>
        <v>867707</v>
      </c>
      <c r="N16" s="474">
        <f t="shared" ref="N16:V16" si="17">+N13+N14+N15</f>
        <v>895847</v>
      </c>
      <c r="O16" s="478">
        <f t="shared" si="17"/>
        <v>1763554</v>
      </c>
      <c r="P16" s="487">
        <f t="shared" si="17"/>
        <v>131</v>
      </c>
      <c r="Q16" s="301">
        <f t="shared" si="17"/>
        <v>1763685</v>
      </c>
      <c r="R16" s="43">
        <f t="shared" si="17"/>
        <v>570697</v>
      </c>
      <c r="S16" s="474">
        <f t="shared" si="17"/>
        <v>625867</v>
      </c>
      <c r="T16" s="478">
        <f t="shared" si="17"/>
        <v>1196564</v>
      </c>
      <c r="U16" s="487">
        <f t="shared" si="17"/>
        <v>0</v>
      </c>
      <c r="V16" s="301">
        <f t="shared" si="17"/>
        <v>1196564</v>
      </c>
      <c r="W16" s="46">
        <f>IF(Q16=0,0,((V16/Q16)-1)*100)</f>
        <v>-32.155458599466456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20">
        <v>1711</v>
      </c>
      <c r="D17" s="122">
        <v>1711</v>
      </c>
      <c r="E17" s="295">
        <f t="shared" ref="E17" si="19">SUM(C17:D17)</f>
        <v>3422</v>
      </c>
      <c r="F17" s="120">
        <v>17</v>
      </c>
      <c r="G17" s="122">
        <v>18</v>
      </c>
      <c r="H17" s="295">
        <f t="shared" si="3"/>
        <v>35</v>
      </c>
      <c r="I17" s="123">
        <f t="shared" ref="I17" si="20">IF(E17=0,0,((H17/E17)-1)*100)</f>
        <v>-98.97720631209819</v>
      </c>
      <c r="J17" s="7"/>
      <c r="L17" s="13" t="s">
        <v>16</v>
      </c>
      <c r="M17" s="37">
        <v>286769</v>
      </c>
      <c r="N17" s="473">
        <v>288216</v>
      </c>
      <c r="O17" s="484">
        <f>+M17+N17</f>
        <v>574985</v>
      </c>
      <c r="P17" s="486">
        <v>145</v>
      </c>
      <c r="Q17" s="300">
        <f>O17+P17</f>
        <v>575130</v>
      </c>
      <c r="R17" s="37">
        <v>135</v>
      </c>
      <c r="S17" s="473">
        <v>1469</v>
      </c>
      <c r="T17" s="484">
        <f>+R17+S17</f>
        <v>1604</v>
      </c>
      <c r="U17" s="486">
        <v>0</v>
      </c>
      <c r="V17" s="300">
        <f>T17+U17</f>
        <v>1604</v>
      </c>
      <c r="W17" s="40">
        <f t="shared" ref="W17" si="21">IF(Q17=0,0,((V17/Q17)-1)*100)</f>
        <v>-99.721106532436139</v>
      </c>
    </row>
    <row r="18" spans="1:23" x14ac:dyDescent="0.2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20">
        <v>1797</v>
      </c>
      <c r="D18" s="122">
        <v>1798</v>
      </c>
      <c r="E18" s="295">
        <f>SUM(C18:D18)</f>
        <v>3595</v>
      </c>
      <c r="F18" s="120">
        <v>23</v>
      </c>
      <c r="G18" s="122">
        <v>22</v>
      </c>
      <c r="H18" s="295">
        <f>SUM(F18:G18)</f>
        <v>45</v>
      </c>
      <c r="I18" s="123">
        <f t="shared" ref="I18" si="23">IF(E18=0,0,((H18/E18)-1)*100)</f>
        <v>-98.74826147426981</v>
      </c>
      <c r="L18" s="13" t="s">
        <v>66</v>
      </c>
      <c r="M18" s="37">
        <v>279389</v>
      </c>
      <c r="N18" s="473">
        <v>284455</v>
      </c>
      <c r="O18" s="484">
        <f>+M18+N18</f>
        <v>563844</v>
      </c>
      <c r="P18" s="486">
        <v>0</v>
      </c>
      <c r="Q18" s="300">
        <f>O18+P18</f>
        <v>563844</v>
      </c>
      <c r="R18" s="37">
        <v>72</v>
      </c>
      <c r="S18" s="473">
        <v>1137</v>
      </c>
      <c r="T18" s="484">
        <f>+R18+S18</f>
        <v>1209</v>
      </c>
      <c r="U18" s="486">
        <v>0</v>
      </c>
      <c r="V18" s="300">
        <f>T18+U18</f>
        <v>1209</v>
      </c>
      <c r="W18" s="40">
        <f t="shared" ref="W18" si="24">IF(Q18=0,0,((V18/Q18)-1)*100)</f>
        <v>-99.785578989933384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20">
        <v>1792</v>
      </c>
      <c r="D19" s="122">
        <v>1787</v>
      </c>
      <c r="E19" s="295">
        <f>SUM(C19:D19)</f>
        <v>3579</v>
      </c>
      <c r="F19" s="120">
        <v>30</v>
      </c>
      <c r="G19" s="122">
        <v>31</v>
      </c>
      <c r="H19" s="295">
        <f>SUM(F19:G19)</f>
        <v>61</v>
      </c>
      <c r="I19" s="123">
        <f>IF(E19=0,0,((H19/E19)-1)*100)</f>
        <v>-98.295613299804415</v>
      </c>
      <c r="J19" s="3"/>
      <c r="L19" s="13" t="s">
        <v>18</v>
      </c>
      <c r="M19" s="37">
        <v>295406</v>
      </c>
      <c r="N19" s="473">
        <v>298937</v>
      </c>
      <c r="O19" s="484">
        <f>+M19+N19</f>
        <v>594343</v>
      </c>
      <c r="P19" s="486">
        <v>0</v>
      </c>
      <c r="Q19" s="300">
        <f>O19+P19</f>
        <v>594343</v>
      </c>
      <c r="R19" s="37">
        <v>68</v>
      </c>
      <c r="S19" s="473">
        <v>1262</v>
      </c>
      <c r="T19" s="484">
        <f>+R19+S19</f>
        <v>1330</v>
      </c>
      <c r="U19" s="486">
        <v>0</v>
      </c>
      <c r="V19" s="300">
        <f>T19+U19</f>
        <v>1330</v>
      </c>
      <c r="W19" s="40">
        <f>IF(Q19=0,0,((V19/Q19)-1)*100)</f>
        <v>-99.776223493841101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27">
        <f>+C17+C18+C19</f>
        <v>5300</v>
      </c>
      <c r="D20" s="135">
        <f>+D17+D18+D19</f>
        <v>5296</v>
      </c>
      <c r="E20" s="336">
        <f t="shared" ref="E20:H20" si="25">+E17+E18+E19</f>
        <v>10596</v>
      </c>
      <c r="F20" s="127">
        <f t="shared" si="25"/>
        <v>70</v>
      </c>
      <c r="G20" s="135">
        <f t="shared" si="25"/>
        <v>71</v>
      </c>
      <c r="H20" s="336">
        <f t="shared" si="25"/>
        <v>141</v>
      </c>
      <c r="I20" s="130">
        <f>IF(E20=0,0,((H20/E20)-1)*100)</f>
        <v>-98.669309173272936</v>
      </c>
      <c r="J20" s="3"/>
      <c r="K20" s="10"/>
      <c r="L20" s="47" t="s">
        <v>19</v>
      </c>
      <c r="M20" s="49">
        <f>+M17+M18+M19</f>
        <v>861564</v>
      </c>
      <c r="N20" s="475">
        <f t="shared" ref="N20:V20" si="26">+N17+N18+N19</f>
        <v>871608</v>
      </c>
      <c r="O20" s="485">
        <f t="shared" si="26"/>
        <v>1733172</v>
      </c>
      <c r="P20" s="488">
        <f t="shared" si="26"/>
        <v>145</v>
      </c>
      <c r="Q20" s="334">
        <f t="shared" si="26"/>
        <v>1733317</v>
      </c>
      <c r="R20" s="49">
        <f t="shared" si="26"/>
        <v>275</v>
      </c>
      <c r="S20" s="475">
        <f t="shared" si="26"/>
        <v>3868</v>
      </c>
      <c r="T20" s="485">
        <f t="shared" si="26"/>
        <v>4143</v>
      </c>
      <c r="U20" s="488">
        <f t="shared" si="26"/>
        <v>0</v>
      </c>
      <c r="V20" s="334">
        <f t="shared" si="26"/>
        <v>4143</v>
      </c>
      <c r="W20" s="50">
        <f>IF(Q20=0,0,((V20/Q20)-1)*100)</f>
        <v>-99.760978516912942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20</v>
      </c>
      <c r="C21" s="120">
        <v>1914</v>
      </c>
      <c r="D21" s="122">
        <v>1915</v>
      </c>
      <c r="E21" s="296">
        <f>SUM(C21:D21)</f>
        <v>3829</v>
      </c>
      <c r="F21" s="120">
        <v>39</v>
      </c>
      <c r="G21" s="122">
        <v>40</v>
      </c>
      <c r="H21" s="296">
        <f>SUM(F21:G21)</f>
        <v>79</v>
      </c>
      <c r="I21" s="123">
        <f>IF(E21=0,0,((H21/E21)-1)*100)</f>
        <v>-97.936798119613471</v>
      </c>
      <c r="J21" s="279"/>
      <c r="L21" s="13" t="s">
        <v>21</v>
      </c>
      <c r="M21" s="37">
        <v>314542</v>
      </c>
      <c r="N21" s="473">
        <v>317657</v>
      </c>
      <c r="O21" s="484">
        <f>+M21+N21</f>
        <v>632199</v>
      </c>
      <c r="P21" s="486">
        <v>152</v>
      </c>
      <c r="Q21" s="300">
        <f>O21+P21</f>
        <v>632351</v>
      </c>
      <c r="R21" s="37">
        <v>666</v>
      </c>
      <c r="S21" s="473">
        <v>1965</v>
      </c>
      <c r="T21" s="484">
        <f>+R21+S21</f>
        <v>2631</v>
      </c>
      <c r="U21" s="486">
        <v>0</v>
      </c>
      <c r="V21" s="300">
        <f>T21+U21</f>
        <v>2631</v>
      </c>
      <c r="W21" s="40">
        <f>IF(Q21=0,0,((V21/Q21)-1)*100)</f>
        <v>-99.583933606493858</v>
      </c>
    </row>
    <row r="22" spans="1:23" x14ac:dyDescent="0.2">
      <c r="A22" s="3" t="str">
        <f t="shared" ref="A22" si="27">IF(ISERROR(F22/G22)," ",IF(F22/G22&gt;0.5,IF(F22/G22&lt;1.5," ","NOT OK"),"NOT OK"))</f>
        <v xml:space="preserve"> </v>
      </c>
      <c r="B22" s="106" t="s">
        <v>22</v>
      </c>
      <c r="C22" s="120">
        <v>1988</v>
      </c>
      <c r="D22" s="122">
        <v>1988</v>
      </c>
      <c r="E22" s="297">
        <f>SUM(C22:D22)</f>
        <v>3976</v>
      </c>
      <c r="F22" s="120">
        <v>24</v>
      </c>
      <c r="G22" s="122">
        <v>23</v>
      </c>
      <c r="H22" s="297">
        <f>SUM(F22:G22)</f>
        <v>47</v>
      </c>
      <c r="I22" s="123">
        <f t="shared" ref="I22" si="28">IF(E22=0,0,((H22/E22)-1)*100)</f>
        <v>-98.817907444668009</v>
      </c>
      <c r="J22" s="9"/>
      <c r="L22" s="13" t="s">
        <v>22</v>
      </c>
      <c r="M22" s="37">
        <v>319103</v>
      </c>
      <c r="N22" s="473">
        <v>325169</v>
      </c>
      <c r="O22" s="484">
        <f t="shared" ref="O22" si="29">+M22+N22</f>
        <v>644272</v>
      </c>
      <c r="P22" s="486">
        <v>0</v>
      </c>
      <c r="Q22" s="300">
        <f>O22+P22</f>
        <v>644272</v>
      </c>
      <c r="R22" s="37">
        <v>190</v>
      </c>
      <c r="S22" s="473">
        <v>1548</v>
      </c>
      <c r="T22" s="484">
        <f t="shared" ref="T22" si="30">+R22+S22</f>
        <v>1738</v>
      </c>
      <c r="U22" s="486">
        <v>0</v>
      </c>
      <c r="V22" s="300">
        <f>T22+U22</f>
        <v>1738</v>
      </c>
      <c r="W22" s="40">
        <f t="shared" ref="W22" si="31">IF(Q22=0,0,((V22/Q22)-1)*100)</f>
        <v>-99.730238160280123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20">
        <v>1961</v>
      </c>
      <c r="D23" s="136">
        <v>1964</v>
      </c>
      <c r="E23" s="298">
        <f t="shared" ref="E23" si="32">SUM(C23:D23)</f>
        <v>3925</v>
      </c>
      <c r="F23" s="120">
        <v>25</v>
      </c>
      <c r="G23" s="136">
        <v>26</v>
      </c>
      <c r="H23" s="298">
        <f>SUM(F23:G23)</f>
        <v>51</v>
      </c>
      <c r="I23" s="137">
        <f>IF(E23=0,0,((H23/E23)-1)*100)</f>
        <v>-98.70063694267516</v>
      </c>
      <c r="J23" s="3"/>
      <c r="L23" s="13" t="s">
        <v>23</v>
      </c>
      <c r="M23" s="37">
        <v>299849</v>
      </c>
      <c r="N23" s="473">
        <v>304454</v>
      </c>
      <c r="O23" s="484">
        <f>+M23+N23</f>
        <v>604303</v>
      </c>
      <c r="P23" s="486">
        <v>0</v>
      </c>
      <c r="Q23" s="300">
        <f>O23+P23</f>
        <v>604303</v>
      </c>
      <c r="R23" s="37">
        <v>447</v>
      </c>
      <c r="S23" s="473">
        <v>1293</v>
      </c>
      <c r="T23" s="484">
        <f>+R23+S23</f>
        <v>1740</v>
      </c>
      <c r="U23" s="486">
        <v>0</v>
      </c>
      <c r="V23" s="300">
        <f>T23+U23</f>
        <v>1740</v>
      </c>
      <c r="W23" s="40">
        <f>IF(Q23=0,0,((V23/Q23)-1)*100)</f>
        <v>-99.712064974027925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27">
        <f>+C21+C22+C23</f>
        <v>5863</v>
      </c>
      <c r="D24" s="135">
        <f t="shared" ref="D24:H24" si="33">+D21+D22+D23</f>
        <v>5867</v>
      </c>
      <c r="E24" s="336">
        <f t="shared" si="33"/>
        <v>11730</v>
      </c>
      <c r="F24" s="127">
        <f t="shared" si="33"/>
        <v>88</v>
      </c>
      <c r="G24" s="135">
        <f t="shared" si="33"/>
        <v>89</v>
      </c>
      <c r="H24" s="336">
        <f t="shared" si="33"/>
        <v>177</v>
      </c>
      <c r="I24" s="130">
        <f>IF(E24=0,0,((H24/E24)-1)*100)</f>
        <v>-98.491048593350385</v>
      </c>
      <c r="J24" s="3"/>
      <c r="K24" s="10"/>
      <c r="L24" s="47" t="s">
        <v>40</v>
      </c>
      <c r="M24" s="49">
        <f>+M21+M22+M23</f>
        <v>933494</v>
      </c>
      <c r="N24" s="475">
        <f t="shared" ref="N24:V24" si="34">+N21+N22+N23</f>
        <v>947280</v>
      </c>
      <c r="O24" s="485">
        <f t="shared" si="34"/>
        <v>1880774</v>
      </c>
      <c r="P24" s="488">
        <f t="shared" si="34"/>
        <v>152</v>
      </c>
      <c r="Q24" s="334">
        <f t="shared" si="34"/>
        <v>1880926</v>
      </c>
      <c r="R24" s="49">
        <f t="shared" si="34"/>
        <v>1303</v>
      </c>
      <c r="S24" s="475">
        <f t="shared" si="34"/>
        <v>4806</v>
      </c>
      <c r="T24" s="485">
        <f t="shared" si="34"/>
        <v>6109</v>
      </c>
      <c r="U24" s="488">
        <f t="shared" si="34"/>
        <v>0</v>
      </c>
      <c r="V24" s="334">
        <f t="shared" si="34"/>
        <v>6109</v>
      </c>
      <c r="W24" s="50">
        <f>IF(Q24=0,0,((V24/Q24)-1)*100)</f>
        <v>-99.675213166280869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16317</v>
      </c>
      <c r="D25" s="128">
        <f t="shared" ref="D25:H25" si="35">+D16+D20+D24</f>
        <v>16317</v>
      </c>
      <c r="E25" s="510">
        <f t="shared" si="35"/>
        <v>32634</v>
      </c>
      <c r="F25" s="127">
        <f t="shared" si="35"/>
        <v>4368</v>
      </c>
      <c r="G25" s="129">
        <f t="shared" si="35"/>
        <v>4372</v>
      </c>
      <c r="H25" s="299">
        <f t="shared" si="35"/>
        <v>8740</v>
      </c>
      <c r="I25" s="130">
        <f>IF(E25=0,0,((H25/E25)-1)*100)</f>
        <v>-73.218116075258934</v>
      </c>
      <c r="J25" s="3"/>
      <c r="L25" s="41" t="s">
        <v>62</v>
      </c>
      <c r="M25" s="42">
        <f>+M16+M20+M24</f>
        <v>2662765</v>
      </c>
      <c r="N25" s="42">
        <f t="shared" ref="N25:U25" si="36">+N16+N20+N24</f>
        <v>2714735</v>
      </c>
      <c r="O25" s="511">
        <f t="shared" si="36"/>
        <v>5377500</v>
      </c>
      <c r="P25" s="42">
        <f t="shared" si="36"/>
        <v>428</v>
      </c>
      <c r="Q25" s="511">
        <f t="shared" si="36"/>
        <v>5377928</v>
      </c>
      <c r="R25" s="42">
        <f t="shared" si="36"/>
        <v>572275</v>
      </c>
      <c r="S25" s="42">
        <f t="shared" si="36"/>
        <v>634541</v>
      </c>
      <c r="T25" s="511">
        <f t="shared" si="36"/>
        <v>1206816</v>
      </c>
      <c r="U25" s="42">
        <f t="shared" si="36"/>
        <v>0</v>
      </c>
      <c r="V25" s="511">
        <f>+V16+V20+V24</f>
        <v>1206816</v>
      </c>
      <c r="W25" s="46">
        <f>IF(Q25=0,0,((V25/Q25)-1)*100)</f>
        <v>-77.559833452586204</v>
      </c>
    </row>
    <row r="26" spans="1:23" ht="14.25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126" t="s">
        <v>63</v>
      </c>
      <c r="C26" s="127">
        <f>+C12+C16+C20+C24</f>
        <v>20995</v>
      </c>
      <c r="D26" s="129">
        <f t="shared" ref="D26:H26" si="38">+D12+D16+D20+D24</f>
        <v>20997</v>
      </c>
      <c r="E26" s="299">
        <f t="shared" si="38"/>
        <v>41992</v>
      </c>
      <c r="F26" s="127">
        <f t="shared" si="38"/>
        <v>10315</v>
      </c>
      <c r="G26" s="129">
        <f t="shared" si="38"/>
        <v>10317</v>
      </c>
      <c r="H26" s="299">
        <f t="shared" si="38"/>
        <v>20632</v>
      </c>
      <c r="I26" s="130">
        <f>IF(E26=0,0,((H26/E26)-1)*100)</f>
        <v>-50.866831777481423</v>
      </c>
      <c r="J26" s="3"/>
      <c r="L26" s="472" t="s">
        <v>63</v>
      </c>
      <c r="M26" s="43">
        <f>+M12+M16+M20+M24</f>
        <v>3448506</v>
      </c>
      <c r="N26" s="474">
        <f t="shared" ref="N26:V26" si="39">+N12+N16+N20+N24</f>
        <v>3498073</v>
      </c>
      <c r="O26" s="478">
        <f t="shared" si="39"/>
        <v>6946579</v>
      </c>
      <c r="P26" s="487">
        <f t="shared" si="39"/>
        <v>428</v>
      </c>
      <c r="Q26" s="301">
        <f t="shared" si="39"/>
        <v>6947007</v>
      </c>
      <c r="R26" s="43">
        <f t="shared" si="39"/>
        <v>1566088</v>
      </c>
      <c r="S26" s="474">
        <f t="shared" si="39"/>
        <v>1626100</v>
      </c>
      <c r="T26" s="478">
        <f t="shared" si="39"/>
        <v>3192188</v>
      </c>
      <c r="U26" s="487">
        <f t="shared" si="39"/>
        <v>123</v>
      </c>
      <c r="V26" s="301">
        <f t="shared" si="39"/>
        <v>3192311</v>
      </c>
      <c r="W26" s="46">
        <f>IF(Q26=0,0,((V26/Q26)-1)*100)</f>
        <v>-54.047678374298457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471"/>
      <c r="Q32" s="18"/>
      <c r="R32" s="19"/>
      <c r="S32" s="15"/>
      <c r="T32" s="16"/>
      <c r="U32" s="471"/>
      <c r="V32" s="18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5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09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09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141"/>
      <c r="Q34" s="31"/>
      <c r="R34" s="33"/>
      <c r="S34" s="30"/>
      <c r="T34" s="31"/>
      <c r="U34" s="141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616</v>
      </c>
      <c r="D35" s="122">
        <v>617</v>
      </c>
      <c r="E35" s="295">
        <f t="shared" ref="E35" si="40">SUM(C35:D35)</f>
        <v>1233</v>
      </c>
      <c r="F35" s="120">
        <v>521</v>
      </c>
      <c r="G35" s="122">
        <v>520</v>
      </c>
      <c r="H35" s="295">
        <f t="shared" ref="H35:H39" si="41">SUM(F35:G35)</f>
        <v>1041</v>
      </c>
      <c r="I35" s="123">
        <f t="shared" ref="I35:I37" si="42">IF(E35=0,0,((H35/E35)-1)*100)</f>
        <v>-15.571776155717764</v>
      </c>
      <c r="J35" s="3"/>
      <c r="K35" s="6"/>
      <c r="L35" s="13" t="s">
        <v>10</v>
      </c>
      <c r="M35" s="39">
        <v>92253</v>
      </c>
      <c r="N35" s="37">
        <v>92522</v>
      </c>
      <c r="O35" s="300">
        <f t="shared" ref="O35" si="43">SUM(M35:N35)</f>
        <v>184775</v>
      </c>
      <c r="P35" s="37">
        <v>0</v>
      </c>
      <c r="Q35" s="300">
        <f>O35+P35</f>
        <v>184775</v>
      </c>
      <c r="R35" s="39">
        <v>82571</v>
      </c>
      <c r="S35" s="37">
        <v>83599</v>
      </c>
      <c r="T35" s="300">
        <f t="shared" ref="T35" si="44">SUM(R35:S35)</f>
        <v>166170</v>
      </c>
      <c r="U35" s="37">
        <v>0</v>
      </c>
      <c r="V35" s="300">
        <f>T35+U35</f>
        <v>166170</v>
      </c>
      <c r="W35" s="40">
        <f t="shared" ref="W35:W37" si="45">IF(Q35=0,0,((V35/Q35)-1)*100)</f>
        <v>-10.069002841293461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631</v>
      </c>
      <c r="D36" s="122">
        <v>631</v>
      </c>
      <c r="E36" s="295">
        <f>SUM(C36:D36)</f>
        <v>1262</v>
      </c>
      <c r="F36" s="120">
        <v>518</v>
      </c>
      <c r="G36" s="122">
        <v>518</v>
      </c>
      <c r="H36" s="295">
        <f>SUM(F36:G36)</f>
        <v>1036</v>
      </c>
      <c r="I36" s="123">
        <f>IF(E36=0,0,((H36/E36)-1)*100)</f>
        <v>-17.908082408874805</v>
      </c>
      <c r="J36" s="3"/>
      <c r="K36" s="6"/>
      <c r="L36" s="13" t="s">
        <v>11</v>
      </c>
      <c r="M36" s="39">
        <v>99153</v>
      </c>
      <c r="N36" s="37">
        <v>102733</v>
      </c>
      <c r="O36" s="300">
        <f>SUM(M36:N36)</f>
        <v>201886</v>
      </c>
      <c r="P36" s="37">
        <v>125</v>
      </c>
      <c r="Q36" s="300">
        <f>O36+P36</f>
        <v>202011</v>
      </c>
      <c r="R36" s="39">
        <v>89858</v>
      </c>
      <c r="S36" s="37">
        <v>90895</v>
      </c>
      <c r="T36" s="300">
        <f>SUM(R36:S36)</f>
        <v>180753</v>
      </c>
      <c r="U36" s="37">
        <v>0</v>
      </c>
      <c r="V36" s="300">
        <f>T36+U36</f>
        <v>180753</v>
      </c>
      <c r="W36" s="40">
        <f t="shared" si="45"/>
        <v>-10.523189331274041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675</v>
      </c>
      <c r="D37" s="125">
        <v>674</v>
      </c>
      <c r="E37" s="295">
        <f t="shared" ref="E37:E39" si="46">SUM(C37:D37)</f>
        <v>1349</v>
      </c>
      <c r="F37" s="124">
        <v>573</v>
      </c>
      <c r="G37" s="125">
        <v>575</v>
      </c>
      <c r="H37" s="295">
        <f t="shared" si="41"/>
        <v>1148</v>
      </c>
      <c r="I37" s="123">
        <f t="shared" si="42"/>
        <v>-14.899925871015562</v>
      </c>
      <c r="J37" s="3"/>
      <c r="K37" s="6"/>
      <c r="L37" s="22" t="s">
        <v>12</v>
      </c>
      <c r="M37" s="39">
        <v>105600</v>
      </c>
      <c r="N37" s="37">
        <v>111263</v>
      </c>
      <c r="O37" s="300">
        <f>SUM(M37:N37)</f>
        <v>216863</v>
      </c>
      <c r="P37" s="37">
        <v>0</v>
      </c>
      <c r="Q37" s="319">
        <f>O37+P37</f>
        <v>216863</v>
      </c>
      <c r="R37" s="39">
        <v>100136</v>
      </c>
      <c r="S37" s="37">
        <v>104587</v>
      </c>
      <c r="T37" s="300">
        <f>SUM(R37:S37)</f>
        <v>204723</v>
      </c>
      <c r="U37" s="37">
        <v>0</v>
      </c>
      <c r="V37" s="319">
        <f>T37+U37</f>
        <v>204723</v>
      </c>
      <c r="W37" s="40">
        <f t="shared" si="45"/>
        <v>-5.5980042699768973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7">+C35+C36+C37</f>
        <v>1922</v>
      </c>
      <c r="D38" s="129">
        <f t="shared" si="47"/>
        <v>1922</v>
      </c>
      <c r="E38" s="299">
        <f t="shared" si="46"/>
        <v>3844</v>
      </c>
      <c r="F38" s="127">
        <f t="shared" ref="F38:G38" si="48">+F35+F36+F37</f>
        <v>1612</v>
      </c>
      <c r="G38" s="129">
        <f t="shared" si="48"/>
        <v>1613</v>
      </c>
      <c r="H38" s="299">
        <f t="shared" si="41"/>
        <v>3225</v>
      </c>
      <c r="I38" s="130">
        <f>IF(E38=0,0,((H38/E38)-1)*100)</f>
        <v>-16.103017689906352</v>
      </c>
      <c r="J38" s="3"/>
      <c r="L38" s="41" t="s">
        <v>57</v>
      </c>
      <c r="M38" s="45">
        <f t="shared" ref="M38:N38" si="49">+M35+M36+M37</f>
        <v>297006</v>
      </c>
      <c r="N38" s="43">
        <f t="shared" si="49"/>
        <v>306518</v>
      </c>
      <c r="O38" s="301">
        <f>+O35+O36+O37</f>
        <v>603524</v>
      </c>
      <c r="P38" s="43">
        <f t="shared" ref="P38:Q38" si="50">+P35+P36+P37</f>
        <v>125</v>
      </c>
      <c r="Q38" s="301">
        <f t="shared" si="50"/>
        <v>603649</v>
      </c>
      <c r="R38" s="45">
        <f t="shared" ref="R38:V38" si="51">+R35+R36+R37</f>
        <v>272565</v>
      </c>
      <c r="S38" s="43">
        <f t="shared" si="51"/>
        <v>279081</v>
      </c>
      <c r="T38" s="301">
        <f>+T35+T36+T37</f>
        <v>551646</v>
      </c>
      <c r="U38" s="43">
        <f t="shared" si="51"/>
        <v>0</v>
      </c>
      <c r="V38" s="301">
        <f t="shared" si="51"/>
        <v>551646</v>
      </c>
      <c r="W38" s="50">
        <f>IF(Q38=0,0,((V38/Q38)-1)*100)</f>
        <v>-8.6147744798715777</v>
      </c>
    </row>
    <row r="39" spans="1:23" ht="13.5" thickTop="1" x14ac:dyDescent="0.2">
      <c r="A39" s="3" t="str">
        <f t="shared" si="11"/>
        <v xml:space="preserve"> </v>
      </c>
      <c r="B39" s="106" t="s">
        <v>13</v>
      </c>
      <c r="C39" s="120">
        <v>676</v>
      </c>
      <c r="D39" s="122">
        <v>678</v>
      </c>
      <c r="E39" s="295">
        <f t="shared" si="46"/>
        <v>1354</v>
      </c>
      <c r="F39" s="120">
        <v>521</v>
      </c>
      <c r="G39" s="122">
        <v>521</v>
      </c>
      <c r="H39" s="295">
        <f t="shared" si="41"/>
        <v>1042</v>
      </c>
      <c r="I39" s="123">
        <f t="shared" ref="I39" si="52">IF(E39=0,0,((H39/E39)-1)*100)</f>
        <v>-23.042836041358939</v>
      </c>
      <c r="L39" s="13" t="s">
        <v>13</v>
      </c>
      <c r="M39" s="39">
        <v>110214</v>
      </c>
      <c r="N39" s="39">
        <v>109964</v>
      </c>
      <c r="O39" s="300">
        <f t="shared" ref="O39" si="53">+M39+N39</f>
        <v>220178</v>
      </c>
      <c r="P39" s="37">
        <v>0</v>
      </c>
      <c r="Q39" s="300">
        <f>O39+P39</f>
        <v>220178</v>
      </c>
      <c r="R39" s="39">
        <v>91048</v>
      </c>
      <c r="S39" s="39">
        <v>88658</v>
      </c>
      <c r="T39" s="300">
        <f t="shared" ref="T39" si="54">+R39+S39</f>
        <v>179706</v>
      </c>
      <c r="U39" s="37">
        <v>0</v>
      </c>
      <c r="V39" s="300">
        <f>T39+U39</f>
        <v>179706</v>
      </c>
      <c r="W39" s="40">
        <f t="shared" ref="W39" si="55">IF(Q39=0,0,((V39/Q39)-1)*100)</f>
        <v>-18.38149133882586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20">
        <v>579</v>
      </c>
      <c r="D40" s="122">
        <v>579</v>
      </c>
      <c r="E40" s="295">
        <f>SUM(C40:D40)</f>
        <v>1158</v>
      </c>
      <c r="F40" s="120">
        <v>600</v>
      </c>
      <c r="G40" s="122">
        <v>599</v>
      </c>
      <c r="H40" s="295">
        <f>SUM(F40:G40)</f>
        <v>1199</v>
      </c>
      <c r="I40" s="123">
        <f>IF(E40=0,0,((H40/E40)-1)*100)</f>
        <v>3.5405872193436938</v>
      </c>
      <c r="J40" s="3"/>
      <c r="L40" s="13" t="s">
        <v>14</v>
      </c>
      <c r="M40" s="39">
        <v>95513</v>
      </c>
      <c r="N40" s="37">
        <v>92483</v>
      </c>
      <c r="O40" s="300">
        <f>+M40+N40</f>
        <v>187996</v>
      </c>
      <c r="P40" s="140">
        <v>0</v>
      </c>
      <c r="Q40" s="300">
        <f>O40+P40</f>
        <v>187996</v>
      </c>
      <c r="R40" s="39">
        <v>89384</v>
      </c>
      <c r="S40" s="37">
        <v>85995</v>
      </c>
      <c r="T40" s="300">
        <f>+R40+S40</f>
        <v>175379</v>
      </c>
      <c r="U40" s="140">
        <v>0</v>
      </c>
      <c r="V40" s="300">
        <f>T40+U40</f>
        <v>175379</v>
      </c>
      <c r="W40" s="40">
        <f>IF(Q40=0,0,((V40/Q40)-1)*100)</f>
        <v>-6.7113130066597133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20">
        <v>641</v>
      </c>
      <c r="D41" s="122">
        <v>640</v>
      </c>
      <c r="E41" s="295">
        <f t="shared" ref="E41" si="56">SUM(C41:D41)</f>
        <v>1281</v>
      </c>
      <c r="F41" s="120">
        <v>556</v>
      </c>
      <c r="G41" s="122">
        <v>556</v>
      </c>
      <c r="H41" s="295">
        <f t="shared" ref="H41" si="57">SUM(F41:G41)</f>
        <v>1112</v>
      </c>
      <c r="I41" s="123">
        <f>IF(E41=0,0,((H41/E41)-1)*100)</f>
        <v>-13.192818110850901</v>
      </c>
      <c r="J41" s="3"/>
      <c r="L41" s="13" t="s">
        <v>15</v>
      </c>
      <c r="M41" s="39">
        <v>101796</v>
      </c>
      <c r="N41" s="37">
        <v>97499</v>
      </c>
      <c r="O41" s="300">
        <f>+M41+N41</f>
        <v>199295</v>
      </c>
      <c r="P41" s="140">
        <v>130</v>
      </c>
      <c r="Q41" s="300">
        <f>O41+P41</f>
        <v>199425</v>
      </c>
      <c r="R41" s="39">
        <v>63838</v>
      </c>
      <c r="S41" s="37">
        <v>58968</v>
      </c>
      <c r="T41" s="300">
        <f>+R41+S41</f>
        <v>122806</v>
      </c>
      <c r="U41" s="140">
        <v>0</v>
      </c>
      <c r="V41" s="300">
        <f>T41+U41</f>
        <v>122806</v>
      </c>
      <c r="W41" s="40">
        <f>IF(Q41=0,0,((V41/Q41)-1)*100)</f>
        <v>-38.4199573774602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27">
        <f>+C39+C40+C41</f>
        <v>1896</v>
      </c>
      <c r="D42" s="129">
        <f t="shared" ref="D42" si="58">+D39+D40+D41</f>
        <v>1897</v>
      </c>
      <c r="E42" s="299">
        <f t="shared" ref="E42" si="59">+E39+E40+E41</f>
        <v>3793</v>
      </c>
      <c r="F42" s="127">
        <f t="shared" ref="F42" si="60">+F39+F40+F41</f>
        <v>1677</v>
      </c>
      <c r="G42" s="129">
        <f t="shared" ref="G42" si="61">+G39+G40+G41</f>
        <v>1676</v>
      </c>
      <c r="H42" s="299">
        <f t="shared" ref="H42" si="62">+H39+H40+H41</f>
        <v>3353</v>
      </c>
      <c r="I42" s="130">
        <f>IF(E42=0,0,((H42/E42)-1)*100)</f>
        <v>-11.600316372264697</v>
      </c>
      <c r="J42" s="3"/>
      <c r="L42" s="41" t="s">
        <v>61</v>
      </c>
      <c r="M42" s="43">
        <f>+M39+M40+M41</f>
        <v>307523</v>
      </c>
      <c r="N42" s="474">
        <f t="shared" ref="N42" si="63">+N39+N40+N41</f>
        <v>299946</v>
      </c>
      <c r="O42" s="478">
        <f t="shared" ref="O42" si="64">+O39+O40+O41</f>
        <v>607469</v>
      </c>
      <c r="P42" s="487">
        <f t="shared" ref="P42" si="65">+P39+P40+P41</f>
        <v>130</v>
      </c>
      <c r="Q42" s="301">
        <f t="shared" ref="Q42" si="66">+Q39+Q40+Q41</f>
        <v>607599</v>
      </c>
      <c r="R42" s="43">
        <f t="shared" ref="R42" si="67">+R39+R40+R41</f>
        <v>244270</v>
      </c>
      <c r="S42" s="474">
        <f t="shared" ref="S42" si="68">+S39+S40+S41</f>
        <v>233621</v>
      </c>
      <c r="T42" s="478">
        <f t="shared" ref="T42" si="69">+T39+T40+T41</f>
        <v>477891</v>
      </c>
      <c r="U42" s="487">
        <f t="shared" ref="U42" si="70">+U39+U40+U41</f>
        <v>0</v>
      </c>
      <c r="V42" s="301">
        <f t="shared" ref="V42" si="71">+V39+V40+V41</f>
        <v>477891</v>
      </c>
      <c r="W42" s="46">
        <f>IF(Q42=0,0,((V42/Q42)-1)*100)</f>
        <v>-21.347632237709412</v>
      </c>
    </row>
    <row r="43" spans="1:23" ht="13.5" thickTop="1" x14ac:dyDescent="0.2">
      <c r="A43" s="3" t="str">
        <f t="shared" ref="A43" si="72">IF(ISERROR(F43/G43)," ",IF(F43/G43&gt;0.5,IF(F43/G43&lt;1.5," ","NOT OK"),"NOT OK"))</f>
        <v xml:space="preserve"> </v>
      </c>
      <c r="B43" s="106" t="s">
        <v>16</v>
      </c>
      <c r="C43" s="120">
        <v>509</v>
      </c>
      <c r="D43" s="122">
        <v>509</v>
      </c>
      <c r="E43" s="295">
        <f t="shared" ref="E43" si="73">SUM(C43:D43)</f>
        <v>1018</v>
      </c>
      <c r="F43" s="120">
        <v>67</v>
      </c>
      <c r="G43" s="122">
        <v>68</v>
      </c>
      <c r="H43" s="295">
        <f t="shared" ref="H43" si="74">SUM(F43:G43)</f>
        <v>135</v>
      </c>
      <c r="I43" s="123">
        <f t="shared" ref="I43" si="75">IF(E43=0,0,((H43/E43)-1)*100)</f>
        <v>-86.738703339882122</v>
      </c>
      <c r="J43" s="7"/>
      <c r="L43" s="13" t="s">
        <v>16</v>
      </c>
      <c r="M43" s="39">
        <v>83613</v>
      </c>
      <c r="N43" s="37">
        <v>80840</v>
      </c>
      <c r="O43" s="300">
        <f>+M43+N43</f>
        <v>164453</v>
      </c>
      <c r="P43" s="140">
        <v>0</v>
      </c>
      <c r="Q43" s="335">
        <f>O43+P43</f>
        <v>164453</v>
      </c>
      <c r="R43" s="39">
        <v>5745</v>
      </c>
      <c r="S43" s="37">
        <v>3311</v>
      </c>
      <c r="T43" s="300">
        <f>+R43+S43</f>
        <v>9056</v>
      </c>
      <c r="U43" s="140">
        <v>0</v>
      </c>
      <c r="V43" s="335">
        <f>T43+U43</f>
        <v>9056</v>
      </c>
      <c r="W43" s="40">
        <f t="shared" ref="W43" si="76">IF(Q43=0,0,((V43/Q43)-1)*100)</f>
        <v>-94.493259472311237</v>
      </c>
    </row>
    <row r="44" spans="1:23" x14ac:dyDescent="0.2">
      <c r="A44" s="3" t="str">
        <f t="shared" ref="A44" si="77">IF(ISERROR(F44/G44)," ",IF(F44/G44&gt;0.5,IF(F44/G44&lt;1.5," ","NOT OK"),"NOT OK"))</f>
        <v xml:space="preserve"> </v>
      </c>
      <c r="B44" s="106" t="s">
        <v>66</v>
      </c>
      <c r="C44" s="120">
        <v>478</v>
      </c>
      <c r="D44" s="122">
        <v>478</v>
      </c>
      <c r="E44" s="295">
        <f>SUM(C44:D44)</f>
        <v>956</v>
      </c>
      <c r="F44" s="120">
        <v>109</v>
      </c>
      <c r="G44" s="122">
        <v>109</v>
      </c>
      <c r="H44" s="295">
        <f>SUM(F44:G44)</f>
        <v>218</v>
      </c>
      <c r="I44" s="123">
        <f t="shared" ref="I44" si="78">IF(E44=0,0,((H44/E44)-1)*100)</f>
        <v>-77.196652719665266</v>
      </c>
      <c r="J44" s="3"/>
      <c r="L44" s="13" t="s">
        <v>66</v>
      </c>
      <c r="M44" s="39">
        <v>77781</v>
      </c>
      <c r="N44" s="37">
        <v>75602</v>
      </c>
      <c r="O44" s="300">
        <f>+M44+N44</f>
        <v>153383</v>
      </c>
      <c r="P44" s="140">
        <v>0</v>
      </c>
      <c r="Q44" s="300">
        <f>O44+P44</f>
        <v>153383</v>
      </c>
      <c r="R44" s="39">
        <v>10688</v>
      </c>
      <c r="S44" s="37">
        <v>8787</v>
      </c>
      <c r="T44" s="300">
        <f>+R44+S44</f>
        <v>19475</v>
      </c>
      <c r="U44" s="140">
        <v>0</v>
      </c>
      <c r="V44" s="300">
        <f>T44+U44</f>
        <v>19475</v>
      </c>
      <c r="W44" s="40">
        <f t="shared" ref="W44" si="79">IF(Q44=0,0,((V44/Q44)-1)*100)</f>
        <v>-87.303025759047614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20">
        <v>475</v>
      </c>
      <c r="D45" s="122">
        <v>476</v>
      </c>
      <c r="E45" s="295">
        <f>SUM(C45:D45)</f>
        <v>951</v>
      </c>
      <c r="F45" s="120">
        <v>312</v>
      </c>
      <c r="G45" s="122">
        <v>312</v>
      </c>
      <c r="H45" s="295">
        <f>SUM(F45:G45)</f>
        <v>624</v>
      </c>
      <c r="I45" s="123">
        <f>IF(E45=0,0,((H45/E45)-1)*100)</f>
        <v>-34.384858044164034</v>
      </c>
      <c r="J45" s="3"/>
      <c r="L45" s="13" t="s">
        <v>18</v>
      </c>
      <c r="M45" s="37">
        <v>76899</v>
      </c>
      <c r="N45" s="473">
        <v>74710</v>
      </c>
      <c r="O45" s="302">
        <f>+M45+N45</f>
        <v>151609</v>
      </c>
      <c r="P45" s="140">
        <v>0</v>
      </c>
      <c r="Q45" s="300">
        <f>O45+P45</f>
        <v>151609</v>
      </c>
      <c r="R45" s="37">
        <v>31686</v>
      </c>
      <c r="S45" s="473">
        <v>28683</v>
      </c>
      <c r="T45" s="302">
        <f>+R45+S45</f>
        <v>60369</v>
      </c>
      <c r="U45" s="140">
        <v>0</v>
      </c>
      <c r="V45" s="300">
        <f>T45+U45</f>
        <v>60369</v>
      </c>
      <c r="W45" s="40">
        <f>IF(Q45=0,0,((V45/Q45)-1)*100)</f>
        <v>-60.181123811910894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27">
        <f>+C43+C44+C45</f>
        <v>1462</v>
      </c>
      <c r="D46" s="135">
        <f>+D43+D44+D45</f>
        <v>1463</v>
      </c>
      <c r="E46" s="336">
        <f t="shared" ref="E46" si="80">+E43+E44+E45</f>
        <v>2925</v>
      </c>
      <c r="F46" s="127">
        <f t="shared" ref="F46" si="81">+F43+F44+F45</f>
        <v>488</v>
      </c>
      <c r="G46" s="135">
        <f t="shared" ref="G46" si="82">+G43+G44+G45</f>
        <v>489</v>
      </c>
      <c r="H46" s="336">
        <f t="shared" ref="H46" si="83">+H43+H44+H45</f>
        <v>977</v>
      </c>
      <c r="I46" s="130">
        <f>IF(E46=0,0,((H46/E46)-1)*100)</f>
        <v>-66.598290598290603</v>
      </c>
      <c r="J46" s="3"/>
      <c r="K46" s="10"/>
      <c r="L46" s="47" t="s">
        <v>19</v>
      </c>
      <c r="M46" s="49">
        <f>+M43+M44+M45</f>
        <v>238293</v>
      </c>
      <c r="N46" s="475">
        <f t="shared" ref="N46" si="84">+N43+N44+N45</f>
        <v>231152</v>
      </c>
      <c r="O46" s="485">
        <f t="shared" ref="O46" si="85">+O43+O44+O45</f>
        <v>469445</v>
      </c>
      <c r="P46" s="488">
        <f t="shared" ref="P46" si="86">+P43+P44+P45</f>
        <v>0</v>
      </c>
      <c r="Q46" s="334">
        <f t="shared" ref="Q46" si="87">+Q43+Q44+Q45</f>
        <v>469445</v>
      </c>
      <c r="R46" s="49">
        <f t="shared" ref="R46" si="88">+R43+R44+R45</f>
        <v>48119</v>
      </c>
      <c r="S46" s="475">
        <f t="shared" ref="S46" si="89">+S43+S44+S45</f>
        <v>40781</v>
      </c>
      <c r="T46" s="485">
        <f t="shared" ref="T46" si="90">+T43+T44+T45</f>
        <v>88900</v>
      </c>
      <c r="U46" s="488">
        <f t="shared" ref="U46" si="91">+U43+U44+U45</f>
        <v>0</v>
      </c>
      <c r="V46" s="334">
        <f t="shared" ref="V46" si="92">+V43+V44+V45</f>
        <v>88900</v>
      </c>
      <c r="W46" s="50">
        <f>IF(Q46=0,0,((V46/Q46)-1)*100)</f>
        <v>-81.062744304444607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20</v>
      </c>
      <c r="C47" s="120">
        <v>434</v>
      </c>
      <c r="D47" s="122">
        <v>435</v>
      </c>
      <c r="E47" s="296">
        <f>SUM(C47:D47)</f>
        <v>869</v>
      </c>
      <c r="F47" s="120">
        <v>702</v>
      </c>
      <c r="G47" s="122">
        <v>702</v>
      </c>
      <c r="H47" s="296">
        <f>SUM(F47:G47)</f>
        <v>1404</v>
      </c>
      <c r="I47" s="123">
        <f>IF(E47=0,0,((H47/E47)-1)*100)</f>
        <v>61.565017261219793</v>
      </c>
      <c r="J47" s="3"/>
      <c r="L47" s="13" t="s">
        <v>21</v>
      </c>
      <c r="M47" s="37">
        <v>70034</v>
      </c>
      <c r="N47" s="473">
        <v>70619</v>
      </c>
      <c r="O47" s="302">
        <f>+M47+N47</f>
        <v>140653</v>
      </c>
      <c r="P47" s="140">
        <v>0</v>
      </c>
      <c r="Q47" s="300">
        <f>O47+P47</f>
        <v>140653</v>
      </c>
      <c r="R47" s="37">
        <v>81222</v>
      </c>
      <c r="S47" s="473">
        <v>81361</v>
      </c>
      <c r="T47" s="302">
        <f>+R47+S47</f>
        <v>162583</v>
      </c>
      <c r="U47" s="140">
        <v>0</v>
      </c>
      <c r="V47" s="300">
        <f>T47+U47</f>
        <v>162583</v>
      </c>
      <c r="W47" s="40">
        <f>IF(Q47=0,0,((V47/Q47)-1)*100)</f>
        <v>15.591562213390397</v>
      </c>
    </row>
    <row r="48" spans="1:23" x14ac:dyDescent="0.2">
      <c r="A48" s="3" t="str">
        <f t="shared" ref="A48" si="93">IF(ISERROR(F48/G48)," ",IF(F48/G48&gt;0.5,IF(F48/G48&lt;1.5," ","NOT OK"),"NOT OK"))</f>
        <v xml:space="preserve"> </v>
      </c>
      <c r="B48" s="106" t="s">
        <v>22</v>
      </c>
      <c r="C48" s="120">
        <v>481</v>
      </c>
      <c r="D48" s="122">
        <v>480</v>
      </c>
      <c r="E48" s="297">
        <f>SUM(C48:D48)</f>
        <v>961</v>
      </c>
      <c r="F48" s="120">
        <v>869</v>
      </c>
      <c r="G48" s="122">
        <v>869</v>
      </c>
      <c r="H48" s="297">
        <f>SUM(F48:G48)</f>
        <v>1738</v>
      </c>
      <c r="I48" s="123">
        <f t="shared" ref="I48" si="94">IF(E48=0,0,((H48/E48)-1)*100)</f>
        <v>80.853277835587932</v>
      </c>
      <c r="J48" s="9"/>
      <c r="L48" s="13" t="s">
        <v>22</v>
      </c>
      <c r="M48" s="37">
        <v>76448</v>
      </c>
      <c r="N48" s="473">
        <v>75382</v>
      </c>
      <c r="O48" s="300">
        <f t="shared" ref="O48" si="95">+M48+N48</f>
        <v>151830</v>
      </c>
      <c r="P48" s="486">
        <v>0</v>
      </c>
      <c r="Q48" s="300">
        <f>O48+P48</f>
        <v>151830</v>
      </c>
      <c r="R48" s="37">
        <v>130411</v>
      </c>
      <c r="S48" s="473">
        <v>125488</v>
      </c>
      <c r="T48" s="300">
        <f t="shared" ref="T48" si="96">+R48+S48</f>
        <v>255899</v>
      </c>
      <c r="U48" s="486">
        <v>0</v>
      </c>
      <c r="V48" s="300">
        <f>T48+U48</f>
        <v>255899</v>
      </c>
      <c r="W48" s="40">
        <f t="shared" ref="W48" si="97">IF(Q48=0,0,((V48/Q48)-1)*100)</f>
        <v>68.543107422775478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20">
        <v>476</v>
      </c>
      <c r="D49" s="136">
        <v>477</v>
      </c>
      <c r="E49" s="298">
        <f t="shared" ref="E49" si="98">SUM(C49:D49)</f>
        <v>953</v>
      </c>
      <c r="F49" s="120">
        <v>977</v>
      </c>
      <c r="G49" s="136">
        <v>977</v>
      </c>
      <c r="H49" s="298">
        <f t="shared" ref="H49" si="99">SUM(F49:G49)</f>
        <v>1954</v>
      </c>
      <c r="I49" s="137">
        <f>IF(E49=0,0,((H49/E49)-1)*100)</f>
        <v>105.03672612801678</v>
      </c>
      <c r="J49" s="3"/>
      <c r="L49" s="13" t="s">
        <v>23</v>
      </c>
      <c r="M49" s="37">
        <v>74963</v>
      </c>
      <c r="N49" s="473">
        <v>77391</v>
      </c>
      <c r="O49" s="300">
        <f>+M49+N49</f>
        <v>152354</v>
      </c>
      <c r="P49" s="486">
        <v>0</v>
      </c>
      <c r="Q49" s="300">
        <f>O49+P49</f>
        <v>152354</v>
      </c>
      <c r="R49" s="37">
        <v>152460</v>
      </c>
      <c r="S49" s="473">
        <v>151935</v>
      </c>
      <c r="T49" s="300">
        <f>+R49+S49</f>
        <v>304395</v>
      </c>
      <c r="U49" s="486">
        <v>0</v>
      </c>
      <c r="V49" s="300">
        <f>T49+U49</f>
        <v>304395</v>
      </c>
      <c r="W49" s="40">
        <f>IF(Q49=0,0,((V49/Q49)-1)*100)</f>
        <v>99.794557412342314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27">
        <f>+C47+C48+C49</f>
        <v>1391</v>
      </c>
      <c r="D50" s="135">
        <f t="shared" ref="D50" si="100">+D47+D48+D49</f>
        <v>1392</v>
      </c>
      <c r="E50" s="336">
        <f t="shared" ref="E50" si="101">+E47+E48+E49</f>
        <v>2783</v>
      </c>
      <c r="F50" s="127">
        <f t="shared" ref="F50" si="102">+F47+F48+F49</f>
        <v>2548</v>
      </c>
      <c r="G50" s="135">
        <f t="shared" ref="G50" si="103">+G47+G48+G49</f>
        <v>2548</v>
      </c>
      <c r="H50" s="336">
        <f t="shared" ref="H50" si="104">+H47+H48+H49</f>
        <v>5096</v>
      </c>
      <c r="I50" s="130">
        <f>IF(E50=0,0,((H50/E50)-1)*100)</f>
        <v>83.111749910168868</v>
      </c>
      <c r="J50" s="3"/>
      <c r="K50" s="10"/>
      <c r="L50" s="47" t="s">
        <v>40</v>
      </c>
      <c r="M50" s="49">
        <f>+M47+M48+M49</f>
        <v>221445</v>
      </c>
      <c r="N50" s="475">
        <f t="shared" ref="N50" si="105">+N47+N48+N49</f>
        <v>223392</v>
      </c>
      <c r="O50" s="485">
        <f t="shared" ref="O50" si="106">+O47+O48+O49</f>
        <v>444837</v>
      </c>
      <c r="P50" s="488">
        <f t="shared" ref="P50" si="107">+P47+P48+P49</f>
        <v>0</v>
      </c>
      <c r="Q50" s="334">
        <f t="shared" ref="Q50" si="108">+Q47+Q48+Q49</f>
        <v>444837</v>
      </c>
      <c r="R50" s="49">
        <f t="shared" ref="R50" si="109">+R47+R48+R49</f>
        <v>364093</v>
      </c>
      <c r="S50" s="475">
        <f t="shared" ref="S50" si="110">+S47+S48+S49</f>
        <v>358784</v>
      </c>
      <c r="T50" s="485">
        <f t="shared" ref="T50" si="111">+T47+T48+T49</f>
        <v>722877</v>
      </c>
      <c r="U50" s="488">
        <f t="shared" ref="U50" si="112">+U47+U48+U49</f>
        <v>0</v>
      </c>
      <c r="V50" s="334">
        <f t="shared" ref="V50" si="113">+V47+V48+V49</f>
        <v>722877</v>
      </c>
      <c r="W50" s="50">
        <f>IF(Q50=0,0,((V50/Q50)-1)*100)</f>
        <v>62.503793524369613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4749</v>
      </c>
      <c r="D51" s="128">
        <f t="shared" ref="D51:H51" si="114">+D42+D46+D50</f>
        <v>4752</v>
      </c>
      <c r="E51" s="510">
        <f t="shared" si="114"/>
        <v>9501</v>
      </c>
      <c r="F51" s="127">
        <f t="shared" si="114"/>
        <v>4713</v>
      </c>
      <c r="G51" s="129">
        <f t="shared" si="114"/>
        <v>4713</v>
      </c>
      <c r="H51" s="299">
        <f t="shared" si="114"/>
        <v>9426</v>
      </c>
      <c r="I51" s="130">
        <f>IF(E51=0,0,((H51/E51)-1)*100)</f>
        <v>-0.78939059046415627</v>
      </c>
      <c r="J51" s="3"/>
      <c r="L51" s="41" t="s">
        <v>62</v>
      </c>
      <c r="M51" s="42">
        <f>+M42+M46+M50</f>
        <v>767261</v>
      </c>
      <c r="N51" s="42">
        <f t="shared" ref="N51" si="115">+N42+N46+N50</f>
        <v>754490</v>
      </c>
      <c r="O51" s="511">
        <f t="shared" ref="O51" si="116">+O42+O46+O50</f>
        <v>1521751</v>
      </c>
      <c r="P51" s="42">
        <f t="shared" ref="P51" si="117">+P42+P46+P50</f>
        <v>130</v>
      </c>
      <c r="Q51" s="511">
        <f t="shared" ref="Q51" si="118">+Q42+Q46+Q50</f>
        <v>1521881</v>
      </c>
      <c r="R51" s="42">
        <f t="shared" ref="R51" si="119">+R42+R46+R50</f>
        <v>656482</v>
      </c>
      <c r="S51" s="42">
        <f t="shared" ref="S51" si="120">+S42+S46+S50</f>
        <v>633186</v>
      </c>
      <c r="T51" s="511">
        <f t="shared" ref="T51" si="121">+T42+T46+T50</f>
        <v>1289668</v>
      </c>
      <c r="U51" s="42">
        <f t="shared" ref="U51" si="122">+U42+U46+U50</f>
        <v>0</v>
      </c>
      <c r="V51" s="511">
        <f>+V42+V46+V50</f>
        <v>1289668</v>
      </c>
      <c r="W51" s="46">
        <f>IF(Q51=0,0,((V51/Q51)-1)*100)</f>
        <v>-15.258288920092966</v>
      </c>
    </row>
    <row r="52" spans="1:23" ht="14.25" thickTop="1" thickBot="1" x14ac:dyDescent="0.25">
      <c r="A52" s="3" t="str">
        <f t="shared" ref="A52" si="123">IF(ISERROR(F52/G52)," ",IF(F52/G52&gt;0.5,IF(F52/G52&lt;1.5," ","NOT OK"),"NOT OK"))</f>
        <v xml:space="preserve"> </v>
      </c>
      <c r="B52" s="126" t="s">
        <v>63</v>
      </c>
      <c r="C52" s="127">
        <f>+C38+C42+C46+C50</f>
        <v>6671</v>
      </c>
      <c r="D52" s="129">
        <f t="shared" ref="D52:H52" si="124">+D38+D42+D46+D50</f>
        <v>6674</v>
      </c>
      <c r="E52" s="299">
        <f t="shared" si="124"/>
        <v>13345</v>
      </c>
      <c r="F52" s="127">
        <f t="shared" si="124"/>
        <v>6325</v>
      </c>
      <c r="G52" s="129">
        <f t="shared" si="124"/>
        <v>6326</v>
      </c>
      <c r="H52" s="299">
        <f t="shared" si="124"/>
        <v>12651</v>
      </c>
      <c r="I52" s="130">
        <f>IF(E52=0,0,((H52/E52)-1)*100)</f>
        <v>-5.2004496065942263</v>
      </c>
      <c r="J52" s="3"/>
      <c r="L52" s="472" t="s">
        <v>63</v>
      </c>
      <c r="M52" s="43">
        <f>+M38+M42+M46+M50</f>
        <v>1064267</v>
      </c>
      <c r="N52" s="474">
        <f t="shared" ref="N52:V52" si="125">+N38+N42+N46+N50</f>
        <v>1061008</v>
      </c>
      <c r="O52" s="478">
        <f t="shared" si="125"/>
        <v>2125275</v>
      </c>
      <c r="P52" s="487">
        <f t="shared" si="125"/>
        <v>255</v>
      </c>
      <c r="Q52" s="301">
        <f t="shared" si="125"/>
        <v>2125530</v>
      </c>
      <c r="R52" s="43">
        <f t="shared" si="125"/>
        <v>929047</v>
      </c>
      <c r="S52" s="474">
        <f t="shared" si="125"/>
        <v>912267</v>
      </c>
      <c r="T52" s="478">
        <f t="shared" si="125"/>
        <v>1841314</v>
      </c>
      <c r="U52" s="487">
        <f t="shared" si="125"/>
        <v>0</v>
      </c>
      <c r="V52" s="301">
        <f t="shared" si="125"/>
        <v>1841314</v>
      </c>
      <c r="W52" s="46">
        <f>IF(Q52=0,0,((V52/Q52)-1)*100)</f>
        <v>-13.371535569951964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5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26">+C9+C35</f>
        <v>2078</v>
      </c>
      <c r="D61" s="122">
        <f t="shared" si="126"/>
        <v>2081</v>
      </c>
      <c r="E61" s="295">
        <f t="shared" si="126"/>
        <v>4159</v>
      </c>
      <c r="F61" s="120">
        <f t="shared" si="126"/>
        <v>2552</v>
      </c>
      <c r="G61" s="122">
        <f t="shared" si="126"/>
        <v>2550</v>
      </c>
      <c r="H61" s="295">
        <f t="shared" si="126"/>
        <v>5102</v>
      </c>
      <c r="I61" s="123">
        <f t="shared" ref="I61:I63" si="127">IF(E61=0,0,((H61/E61)-1)*100)</f>
        <v>22.673719644145219</v>
      </c>
      <c r="J61" s="3"/>
      <c r="K61" s="6"/>
      <c r="L61" s="13" t="s">
        <v>10</v>
      </c>
      <c r="M61" s="39">
        <f t="shared" ref="M61:N63" si="128">+M9+M35</f>
        <v>326007</v>
      </c>
      <c r="N61" s="37">
        <f t="shared" si="128"/>
        <v>333496</v>
      </c>
      <c r="O61" s="300">
        <f>SUM(M61:N61)</f>
        <v>659503</v>
      </c>
      <c r="P61" s="38">
        <f>P9+P35</f>
        <v>0</v>
      </c>
      <c r="Q61" s="302">
        <f>+O61+P61</f>
        <v>659503</v>
      </c>
      <c r="R61" s="39">
        <f t="shared" ref="R61:S63" si="129">+R9+R35</f>
        <v>400881</v>
      </c>
      <c r="S61" s="37">
        <f t="shared" si="129"/>
        <v>405158</v>
      </c>
      <c r="T61" s="300">
        <f>SUM(R61:S61)</f>
        <v>806039</v>
      </c>
      <c r="U61" s="38">
        <f>U9+U35</f>
        <v>123</v>
      </c>
      <c r="V61" s="302">
        <f>+T61+U61</f>
        <v>806162</v>
      </c>
      <c r="W61" s="40">
        <f t="shared" ref="W61:W63" si="130">IF(Q61=0,0,((V61/Q61)-1)*100)</f>
        <v>22.237806348113654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26"/>
        <v>2139</v>
      </c>
      <c r="D62" s="122">
        <f t="shared" si="126"/>
        <v>2140</v>
      </c>
      <c r="E62" s="295">
        <f t="shared" si="126"/>
        <v>4279</v>
      </c>
      <c r="F62" s="120">
        <f t="shared" si="126"/>
        <v>2414</v>
      </c>
      <c r="G62" s="122">
        <f t="shared" si="126"/>
        <v>2413</v>
      </c>
      <c r="H62" s="295">
        <f t="shared" si="126"/>
        <v>4827</v>
      </c>
      <c r="I62" s="123">
        <f t="shared" si="127"/>
        <v>12.806730544519752</v>
      </c>
      <c r="J62" s="3"/>
      <c r="K62" s="6"/>
      <c r="L62" s="13" t="s">
        <v>11</v>
      </c>
      <c r="M62" s="39">
        <f t="shared" si="128"/>
        <v>352850</v>
      </c>
      <c r="N62" s="37">
        <f t="shared" si="128"/>
        <v>348409</v>
      </c>
      <c r="O62" s="300">
        <f t="shared" ref="O62:O63" si="131">SUM(M62:N62)</f>
        <v>701259</v>
      </c>
      <c r="P62" s="38">
        <f>P10+P36</f>
        <v>125</v>
      </c>
      <c r="Q62" s="302">
        <f>+O62+P62</f>
        <v>701384</v>
      </c>
      <c r="R62" s="39">
        <f t="shared" si="129"/>
        <v>409851</v>
      </c>
      <c r="S62" s="37">
        <f t="shared" si="129"/>
        <v>409686</v>
      </c>
      <c r="T62" s="300">
        <f t="shared" ref="T62:T63" si="132">SUM(R62:S62)</f>
        <v>819537</v>
      </c>
      <c r="U62" s="38">
        <f>U10+U36</f>
        <v>0</v>
      </c>
      <c r="V62" s="302">
        <f>+T62+U62</f>
        <v>819537</v>
      </c>
      <c r="W62" s="40">
        <f t="shared" si="130"/>
        <v>16.845693657112214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26"/>
        <v>2383</v>
      </c>
      <c r="D63" s="125">
        <f t="shared" si="126"/>
        <v>2381</v>
      </c>
      <c r="E63" s="295">
        <f t="shared" si="126"/>
        <v>4764</v>
      </c>
      <c r="F63" s="124">
        <f t="shared" si="126"/>
        <v>2593</v>
      </c>
      <c r="G63" s="125">
        <f t="shared" si="126"/>
        <v>2595</v>
      </c>
      <c r="H63" s="295">
        <f t="shared" si="126"/>
        <v>5188</v>
      </c>
      <c r="I63" s="123">
        <f t="shared" si="127"/>
        <v>8.9000839630562609</v>
      </c>
      <c r="J63" s="3"/>
      <c r="K63" s="6"/>
      <c r="L63" s="22" t="s">
        <v>12</v>
      </c>
      <c r="M63" s="39">
        <f t="shared" si="128"/>
        <v>403890</v>
      </c>
      <c r="N63" s="37">
        <f t="shared" si="128"/>
        <v>407951</v>
      </c>
      <c r="O63" s="300">
        <f t="shared" si="131"/>
        <v>811841</v>
      </c>
      <c r="P63" s="38">
        <f>P11+P37</f>
        <v>0</v>
      </c>
      <c r="Q63" s="302">
        <f>+O63+P63</f>
        <v>811841</v>
      </c>
      <c r="R63" s="39">
        <f t="shared" si="129"/>
        <v>455646</v>
      </c>
      <c r="S63" s="37">
        <f t="shared" si="129"/>
        <v>455796</v>
      </c>
      <c r="T63" s="300">
        <f t="shared" si="132"/>
        <v>911442</v>
      </c>
      <c r="U63" s="38">
        <f>U11+U37</f>
        <v>0</v>
      </c>
      <c r="V63" s="302">
        <f>+T63+U63</f>
        <v>911442</v>
      </c>
      <c r="W63" s="40">
        <f t="shared" si="130"/>
        <v>12.268535341279874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26"/>
        <v>6600</v>
      </c>
      <c r="D64" s="129">
        <f t="shared" si="126"/>
        <v>6602</v>
      </c>
      <c r="E64" s="299">
        <f t="shared" si="126"/>
        <v>13202</v>
      </c>
      <c r="F64" s="127">
        <f t="shared" si="126"/>
        <v>7559</v>
      </c>
      <c r="G64" s="129">
        <f t="shared" si="126"/>
        <v>7558</v>
      </c>
      <c r="H64" s="299">
        <f t="shared" si="126"/>
        <v>15117</v>
      </c>
      <c r="I64" s="130">
        <f>IF(E64=0,0,((H64/E64)-1)*100)</f>
        <v>14.505377973034395</v>
      </c>
      <c r="J64" s="3"/>
      <c r="L64" s="41" t="s">
        <v>57</v>
      </c>
      <c r="M64" s="45">
        <f t="shared" ref="M64:Q64" si="133">+M61+M62+M63</f>
        <v>1082747</v>
      </c>
      <c r="N64" s="43">
        <f t="shared" si="133"/>
        <v>1089856</v>
      </c>
      <c r="O64" s="301">
        <f t="shared" si="133"/>
        <v>2172603</v>
      </c>
      <c r="P64" s="43">
        <f t="shared" si="133"/>
        <v>125</v>
      </c>
      <c r="Q64" s="301">
        <f t="shared" si="133"/>
        <v>2172728</v>
      </c>
      <c r="R64" s="45">
        <f t="shared" ref="R64:V64" si="134">+R61+R62+R63</f>
        <v>1266378</v>
      </c>
      <c r="S64" s="43">
        <f t="shared" si="134"/>
        <v>1270640</v>
      </c>
      <c r="T64" s="301">
        <f t="shared" si="134"/>
        <v>2537018</v>
      </c>
      <c r="U64" s="43">
        <f t="shared" si="134"/>
        <v>123</v>
      </c>
      <c r="V64" s="301">
        <f t="shared" si="134"/>
        <v>2537141</v>
      </c>
      <c r="W64" s="46">
        <f>IF(Q64=0,0,((V64/Q64)-1)*100)</f>
        <v>16.772140829408922</v>
      </c>
    </row>
    <row r="65" spans="1:23" ht="13.5" thickTop="1" x14ac:dyDescent="0.2">
      <c r="A65" s="3" t="str">
        <f t="shared" si="11"/>
        <v xml:space="preserve"> </v>
      </c>
      <c r="B65" s="106" t="s">
        <v>13</v>
      </c>
      <c r="C65" s="120">
        <f t="shared" si="126"/>
        <v>2438</v>
      </c>
      <c r="D65" s="122">
        <f t="shared" si="126"/>
        <v>2440</v>
      </c>
      <c r="E65" s="295">
        <f t="shared" si="126"/>
        <v>4878</v>
      </c>
      <c r="F65" s="120">
        <f t="shared" si="126"/>
        <v>2606</v>
      </c>
      <c r="G65" s="122">
        <f t="shared" si="126"/>
        <v>2606</v>
      </c>
      <c r="H65" s="295">
        <f t="shared" si="126"/>
        <v>5212</v>
      </c>
      <c r="I65" s="123">
        <f t="shared" ref="I65" si="135">IF(E65=0,0,((H65/E65)-1)*100)</f>
        <v>6.8470684706847029</v>
      </c>
      <c r="J65" s="3"/>
      <c r="L65" s="13" t="s">
        <v>13</v>
      </c>
      <c r="M65" s="39">
        <f t="shared" ref="M65:N67" si="136">+M13+M39</f>
        <v>414108</v>
      </c>
      <c r="N65" s="37">
        <f t="shared" si="136"/>
        <v>414747</v>
      </c>
      <c r="O65" s="300">
        <f t="shared" ref="O65" si="137">SUM(M65:N65)</f>
        <v>828855</v>
      </c>
      <c r="P65" s="38">
        <f>P13+P39</f>
        <v>131</v>
      </c>
      <c r="Q65" s="302">
        <f>+O65+P65</f>
        <v>828986</v>
      </c>
      <c r="R65" s="39">
        <f t="shared" ref="R65:S67" si="138">+R13+R39</f>
        <v>440388</v>
      </c>
      <c r="S65" s="37">
        <f t="shared" si="138"/>
        <v>443651</v>
      </c>
      <c r="T65" s="300">
        <f t="shared" ref="T65" si="139">SUM(R65:S65)</f>
        <v>884039</v>
      </c>
      <c r="U65" s="38">
        <f>U13+U39</f>
        <v>0</v>
      </c>
      <c r="V65" s="302">
        <f>+T65+U65</f>
        <v>884039</v>
      </c>
      <c r="W65" s="40">
        <f t="shared" ref="W65" si="140">IF(Q65=0,0,((V65/Q65)-1)*100)</f>
        <v>6.6410047938083361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20">
        <f t="shared" si="126"/>
        <v>2222</v>
      </c>
      <c r="D66" s="122">
        <f t="shared" si="126"/>
        <v>2222</v>
      </c>
      <c r="E66" s="295">
        <f t="shared" si="126"/>
        <v>4444</v>
      </c>
      <c r="F66" s="120">
        <f t="shared" si="126"/>
        <v>2009</v>
      </c>
      <c r="G66" s="122">
        <f t="shared" si="126"/>
        <v>2010</v>
      </c>
      <c r="H66" s="295">
        <f t="shared" si="126"/>
        <v>4019</v>
      </c>
      <c r="I66" s="123">
        <f>IF(E66=0,0,((H66/E66)-1)*100)</f>
        <v>-9.5634563456345685</v>
      </c>
      <c r="J66" s="3"/>
      <c r="L66" s="13" t="s">
        <v>14</v>
      </c>
      <c r="M66" s="39">
        <f t="shared" si="136"/>
        <v>370028</v>
      </c>
      <c r="N66" s="37">
        <f t="shared" si="136"/>
        <v>376819</v>
      </c>
      <c r="O66" s="300">
        <f>SUM(M66:N66)</f>
        <v>746847</v>
      </c>
      <c r="P66" s="38">
        <f>P14+P40</f>
        <v>0</v>
      </c>
      <c r="Q66" s="302">
        <f>+O66+P66</f>
        <v>746847</v>
      </c>
      <c r="R66" s="39">
        <f t="shared" si="138"/>
        <v>255736</v>
      </c>
      <c r="S66" s="37">
        <f t="shared" si="138"/>
        <v>267304</v>
      </c>
      <c r="T66" s="300">
        <f>SUM(R66:S66)</f>
        <v>523040</v>
      </c>
      <c r="U66" s="38">
        <f>U14+U40</f>
        <v>0</v>
      </c>
      <c r="V66" s="302">
        <f>+T66+U66</f>
        <v>523040</v>
      </c>
      <c r="W66" s="40">
        <f>IF(Q66=0,0,((V66/Q66)-1)*100)</f>
        <v>-29.966914240801668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20">
        <f t="shared" si="126"/>
        <v>2390</v>
      </c>
      <c r="D67" s="122">
        <f t="shared" si="126"/>
        <v>2389</v>
      </c>
      <c r="E67" s="295">
        <f t="shared" si="126"/>
        <v>4779</v>
      </c>
      <c r="F67" s="120">
        <f t="shared" si="126"/>
        <v>1272</v>
      </c>
      <c r="G67" s="122">
        <f t="shared" si="126"/>
        <v>1272</v>
      </c>
      <c r="H67" s="295">
        <f t="shared" si="126"/>
        <v>2544</v>
      </c>
      <c r="I67" s="123">
        <f>IF(E67=0,0,((H67/E67)-1)*100)</f>
        <v>-46.767106089139986</v>
      </c>
      <c r="J67" s="3"/>
      <c r="L67" s="13" t="s">
        <v>15</v>
      </c>
      <c r="M67" s="39">
        <f t="shared" si="136"/>
        <v>391094</v>
      </c>
      <c r="N67" s="37">
        <f t="shared" si="136"/>
        <v>404227</v>
      </c>
      <c r="O67" s="300">
        <f>SUM(M67:N67)</f>
        <v>795321</v>
      </c>
      <c r="P67" s="38">
        <f>P15+P41</f>
        <v>130</v>
      </c>
      <c r="Q67" s="302">
        <f>+O67+P67</f>
        <v>795451</v>
      </c>
      <c r="R67" s="39">
        <f t="shared" si="138"/>
        <v>118843</v>
      </c>
      <c r="S67" s="37">
        <f t="shared" si="138"/>
        <v>148533</v>
      </c>
      <c r="T67" s="300">
        <f>SUM(R67:S67)</f>
        <v>267376</v>
      </c>
      <c r="U67" s="38">
        <f>U15+U41</f>
        <v>0</v>
      </c>
      <c r="V67" s="302">
        <f>+T67+U67</f>
        <v>267376</v>
      </c>
      <c r="W67" s="40">
        <f>IF(Q67=0,0,((V67/Q67)-1)*100)</f>
        <v>-66.386867324322935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27">
        <f>+C65+C66+C67</f>
        <v>7050</v>
      </c>
      <c r="D68" s="129">
        <f t="shared" ref="D68:H68" si="141">+D65+D66+D67</f>
        <v>7051</v>
      </c>
      <c r="E68" s="299">
        <f t="shared" si="141"/>
        <v>14101</v>
      </c>
      <c r="F68" s="127">
        <f t="shared" si="141"/>
        <v>5887</v>
      </c>
      <c r="G68" s="129">
        <f t="shared" si="141"/>
        <v>5888</v>
      </c>
      <c r="H68" s="299">
        <f t="shared" si="141"/>
        <v>11775</v>
      </c>
      <c r="I68" s="130">
        <f>IF(E68=0,0,((H68/E68)-1)*100)</f>
        <v>-16.495284022409763</v>
      </c>
      <c r="J68" s="3"/>
      <c r="L68" s="41" t="s">
        <v>61</v>
      </c>
      <c r="M68" s="43">
        <f>+M65+M66+M67</f>
        <v>1175230</v>
      </c>
      <c r="N68" s="474">
        <f t="shared" ref="N68:V68" si="142">+N65+N66+N67</f>
        <v>1195793</v>
      </c>
      <c r="O68" s="478">
        <f t="shared" si="142"/>
        <v>2371023</v>
      </c>
      <c r="P68" s="487">
        <f t="shared" si="142"/>
        <v>261</v>
      </c>
      <c r="Q68" s="301">
        <f t="shared" si="142"/>
        <v>2371284</v>
      </c>
      <c r="R68" s="43">
        <f t="shared" si="142"/>
        <v>814967</v>
      </c>
      <c r="S68" s="474">
        <f t="shared" si="142"/>
        <v>859488</v>
      </c>
      <c r="T68" s="478">
        <f t="shared" si="142"/>
        <v>1674455</v>
      </c>
      <c r="U68" s="487">
        <f t="shared" si="142"/>
        <v>0</v>
      </c>
      <c r="V68" s="301">
        <f t="shared" si="142"/>
        <v>1674455</v>
      </c>
      <c r="W68" s="46">
        <f>IF(Q68=0,0,((V68/Q68)-1)*100)</f>
        <v>-29.386146914498646</v>
      </c>
    </row>
    <row r="69" spans="1:23" ht="13.5" thickTop="1" x14ac:dyDescent="0.2">
      <c r="A69" s="3" t="str">
        <f t="shared" ref="A69" si="143">IF(ISERROR(F69/G69)," ",IF(F69/G69&gt;0.5,IF(F69/G69&lt;1.5," ","NOT OK"),"NOT OK"))</f>
        <v xml:space="preserve"> </v>
      </c>
      <c r="B69" s="106" t="s">
        <v>16</v>
      </c>
      <c r="C69" s="120">
        <f t="shared" ref="C69:H71" si="144">+C17+C43</f>
        <v>2220</v>
      </c>
      <c r="D69" s="122">
        <f t="shared" si="144"/>
        <v>2220</v>
      </c>
      <c r="E69" s="295">
        <f t="shared" si="144"/>
        <v>4440</v>
      </c>
      <c r="F69" s="120">
        <f t="shared" si="144"/>
        <v>84</v>
      </c>
      <c r="G69" s="122">
        <f t="shared" si="144"/>
        <v>86</v>
      </c>
      <c r="H69" s="295">
        <f t="shared" si="144"/>
        <v>170</v>
      </c>
      <c r="I69" s="123">
        <f t="shared" ref="I69" si="145">IF(E69=0,0,((H69/E69)-1)*100)</f>
        <v>-96.171171171171181</v>
      </c>
      <c r="J69" s="7"/>
      <c r="L69" s="13" t="s">
        <v>16</v>
      </c>
      <c r="M69" s="39">
        <f t="shared" ref="M69:N71" si="146">+M17+M43</f>
        <v>370382</v>
      </c>
      <c r="N69" s="37">
        <f t="shared" si="146"/>
        <v>369056</v>
      </c>
      <c r="O69" s="300">
        <f t="shared" ref="O69" si="147">SUM(M69:N69)</f>
        <v>739438</v>
      </c>
      <c r="P69" s="38">
        <f>P17+P43</f>
        <v>145</v>
      </c>
      <c r="Q69" s="302">
        <f>+O69+P69</f>
        <v>739583</v>
      </c>
      <c r="R69" s="39">
        <f t="shared" ref="R69:S71" si="148">+R17+R43</f>
        <v>5880</v>
      </c>
      <c r="S69" s="37">
        <f t="shared" si="148"/>
        <v>4780</v>
      </c>
      <c r="T69" s="300">
        <f t="shared" ref="T69" si="149">SUM(R69:S69)</f>
        <v>10660</v>
      </c>
      <c r="U69" s="38">
        <f>U17+U43</f>
        <v>0</v>
      </c>
      <c r="V69" s="302">
        <f>+T69+U69</f>
        <v>10660</v>
      </c>
      <c r="W69" s="40">
        <f t="shared" ref="W69" si="150">IF(Q69=0,0,((V69/Q69)-1)*100)</f>
        <v>-98.558647237700157</v>
      </c>
    </row>
    <row r="70" spans="1:23" x14ac:dyDescent="0.2">
      <c r="A70" s="3" t="str">
        <f t="shared" ref="A70" si="151">IF(ISERROR(F70/G70)," ",IF(F70/G70&gt;0.5,IF(F70/G70&lt;1.5," ","NOT OK"),"NOT OK"))</f>
        <v xml:space="preserve"> </v>
      </c>
      <c r="B70" s="106" t="s">
        <v>66</v>
      </c>
      <c r="C70" s="120">
        <f t="shared" si="144"/>
        <v>2275</v>
      </c>
      <c r="D70" s="122">
        <f t="shared" si="144"/>
        <v>2276</v>
      </c>
      <c r="E70" s="295">
        <f t="shared" si="144"/>
        <v>4551</v>
      </c>
      <c r="F70" s="120">
        <f t="shared" si="144"/>
        <v>132</v>
      </c>
      <c r="G70" s="122">
        <f t="shared" si="144"/>
        <v>131</v>
      </c>
      <c r="H70" s="295">
        <f t="shared" si="144"/>
        <v>263</v>
      </c>
      <c r="I70" s="123">
        <f t="shared" ref="I70" si="152">IF(E70=0,0,((H70/E70)-1)*100)</f>
        <v>-94.221050318611304</v>
      </c>
      <c r="J70" s="3"/>
      <c r="L70" s="13" t="s">
        <v>66</v>
      </c>
      <c r="M70" s="39">
        <f t="shared" si="146"/>
        <v>357170</v>
      </c>
      <c r="N70" s="37">
        <f t="shared" si="146"/>
        <v>360057</v>
      </c>
      <c r="O70" s="300">
        <f>SUM(M70:N70)</f>
        <v>717227</v>
      </c>
      <c r="P70" s="140">
        <f>P18+P44</f>
        <v>0</v>
      </c>
      <c r="Q70" s="300">
        <f>+O70+P70</f>
        <v>717227</v>
      </c>
      <c r="R70" s="39">
        <f t="shared" si="148"/>
        <v>10760</v>
      </c>
      <c r="S70" s="37">
        <f t="shared" si="148"/>
        <v>9924</v>
      </c>
      <c r="T70" s="300">
        <f>SUM(R70:S70)</f>
        <v>20684</v>
      </c>
      <c r="U70" s="140">
        <f>U18+U44</f>
        <v>0</v>
      </c>
      <c r="V70" s="300">
        <f>+T70+U70</f>
        <v>20684</v>
      </c>
      <c r="W70" s="40">
        <f t="shared" ref="W70" si="153">IF(Q70=0,0,((V70/Q70)-1)*100)</f>
        <v>-97.116115260579988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20">
        <f t="shared" si="144"/>
        <v>2267</v>
      </c>
      <c r="D71" s="122">
        <f t="shared" si="144"/>
        <v>2263</v>
      </c>
      <c r="E71" s="295">
        <f t="shared" si="144"/>
        <v>4530</v>
      </c>
      <c r="F71" s="120">
        <f t="shared" si="144"/>
        <v>342</v>
      </c>
      <c r="G71" s="122">
        <f t="shared" si="144"/>
        <v>343</v>
      </c>
      <c r="H71" s="295">
        <f t="shared" si="144"/>
        <v>685</v>
      </c>
      <c r="I71" s="123">
        <f>IF(E71=0,0,((H71/E71)-1)*100)</f>
        <v>-84.87858719646799</v>
      </c>
      <c r="J71" s="3"/>
      <c r="L71" s="13" t="s">
        <v>18</v>
      </c>
      <c r="M71" s="39">
        <f t="shared" si="146"/>
        <v>372305</v>
      </c>
      <c r="N71" s="37">
        <f t="shared" si="146"/>
        <v>373647</v>
      </c>
      <c r="O71" s="300">
        <f>SUM(M71:N71)</f>
        <v>745952</v>
      </c>
      <c r="P71" s="140">
        <f>P19+P45</f>
        <v>0</v>
      </c>
      <c r="Q71" s="300">
        <f>+O71+P71</f>
        <v>745952</v>
      </c>
      <c r="R71" s="39">
        <f t="shared" si="148"/>
        <v>31754</v>
      </c>
      <c r="S71" s="37">
        <f t="shared" si="148"/>
        <v>29945</v>
      </c>
      <c r="T71" s="300">
        <f>SUM(R71:S71)</f>
        <v>61699</v>
      </c>
      <c r="U71" s="140">
        <f>U19+U45</f>
        <v>0</v>
      </c>
      <c r="V71" s="300">
        <f>+T71+U71</f>
        <v>61699</v>
      </c>
      <c r="W71" s="40">
        <f>IF(Q71=0,0,((V71/Q71)-1)*100)</f>
        <v>-91.728824374758702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27">
        <f>+C69+C70+C71</f>
        <v>6762</v>
      </c>
      <c r="D72" s="135">
        <f>+D69+D70+D71</f>
        <v>6759</v>
      </c>
      <c r="E72" s="336">
        <f t="shared" ref="E72" si="154">+E69+E70+E71</f>
        <v>13521</v>
      </c>
      <c r="F72" s="127">
        <f t="shared" ref="F72" si="155">+F69+F70+F71</f>
        <v>558</v>
      </c>
      <c r="G72" s="135">
        <f t="shared" ref="G72" si="156">+G69+G70+G71</f>
        <v>560</v>
      </c>
      <c r="H72" s="336">
        <f t="shared" ref="H72" si="157">+H69+H70+H71</f>
        <v>1118</v>
      </c>
      <c r="I72" s="130">
        <f>IF(E72=0,0,((H72/E72)-1)*100)</f>
        <v>-91.731380815028473</v>
      </c>
      <c r="J72" s="3"/>
      <c r="K72" s="10"/>
      <c r="L72" s="47" t="s">
        <v>19</v>
      </c>
      <c r="M72" s="49">
        <f>+M69+M70+M71</f>
        <v>1099857</v>
      </c>
      <c r="N72" s="475">
        <f t="shared" ref="N72" si="158">+N69+N70+N71</f>
        <v>1102760</v>
      </c>
      <c r="O72" s="485">
        <f t="shared" ref="O72" si="159">+O69+O70+O71</f>
        <v>2202617</v>
      </c>
      <c r="P72" s="488">
        <f t="shared" ref="P72" si="160">+P69+P70+P71</f>
        <v>145</v>
      </c>
      <c r="Q72" s="334">
        <f t="shared" ref="Q72" si="161">+Q69+Q70+Q71</f>
        <v>2202762</v>
      </c>
      <c r="R72" s="49">
        <f t="shared" ref="R72" si="162">+R69+R70+R71</f>
        <v>48394</v>
      </c>
      <c r="S72" s="475">
        <f t="shared" ref="S72" si="163">+S69+S70+S71</f>
        <v>44649</v>
      </c>
      <c r="T72" s="485">
        <f t="shared" ref="T72" si="164">+T69+T70+T71</f>
        <v>93043</v>
      </c>
      <c r="U72" s="488">
        <f t="shared" ref="U72" si="165">+U69+U70+U71</f>
        <v>0</v>
      </c>
      <c r="V72" s="334">
        <f t="shared" ref="V72" si="166">+V69+V70+V71</f>
        <v>93043</v>
      </c>
      <c r="W72" s="50">
        <f>IF(Q72=0,0,((V72/Q72)-1)*100)</f>
        <v>-95.776075672269627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20</v>
      </c>
      <c r="C73" s="120">
        <f t="shared" ref="C73:H75" si="167">+C21+C47</f>
        <v>2348</v>
      </c>
      <c r="D73" s="122">
        <f t="shared" si="167"/>
        <v>2350</v>
      </c>
      <c r="E73" s="296">
        <f t="shared" si="167"/>
        <v>4698</v>
      </c>
      <c r="F73" s="120">
        <f t="shared" si="167"/>
        <v>741</v>
      </c>
      <c r="G73" s="122">
        <f t="shared" si="167"/>
        <v>742</v>
      </c>
      <c r="H73" s="296">
        <f t="shared" si="167"/>
        <v>1483</v>
      </c>
      <c r="I73" s="123">
        <f>IF(E73=0,0,((H73/E73)-1)*100)</f>
        <v>-68.433375904640272</v>
      </c>
      <c r="J73" s="3"/>
      <c r="L73" s="13" t="s">
        <v>21</v>
      </c>
      <c r="M73" s="39">
        <f t="shared" ref="M73:N75" si="168">+M21+M47</f>
        <v>384576</v>
      </c>
      <c r="N73" s="37">
        <f t="shared" si="168"/>
        <v>388276</v>
      </c>
      <c r="O73" s="300">
        <f>SUM(M73:N73)</f>
        <v>772852</v>
      </c>
      <c r="P73" s="140">
        <f>P21+P47</f>
        <v>152</v>
      </c>
      <c r="Q73" s="300">
        <f>+O73+P73</f>
        <v>773004</v>
      </c>
      <c r="R73" s="39">
        <f t="shared" ref="R73:S75" si="169">+R21+R47</f>
        <v>81888</v>
      </c>
      <c r="S73" s="37">
        <f t="shared" si="169"/>
        <v>83326</v>
      </c>
      <c r="T73" s="300">
        <f>SUM(R73:S73)</f>
        <v>165214</v>
      </c>
      <c r="U73" s="140">
        <f>U21+U47</f>
        <v>0</v>
      </c>
      <c r="V73" s="300">
        <f>+T73+U73</f>
        <v>165214</v>
      </c>
      <c r="W73" s="40">
        <f>IF(Q73=0,0,((V73/Q73)-1)*100)</f>
        <v>-78.62701874763907</v>
      </c>
    </row>
    <row r="74" spans="1:23" x14ac:dyDescent="0.2">
      <c r="A74" s="3" t="str">
        <f t="shared" ref="A74" si="170">IF(ISERROR(F74/G74)," ",IF(F74/G74&gt;0.5,IF(F74/G74&lt;1.5," ","NOT OK"),"NOT OK"))</f>
        <v xml:space="preserve"> </v>
      </c>
      <c r="B74" s="106" t="s">
        <v>22</v>
      </c>
      <c r="C74" s="120">
        <f t="shared" si="167"/>
        <v>2469</v>
      </c>
      <c r="D74" s="122">
        <f t="shared" si="167"/>
        <v>2468</v>
      </c>
      <c r="E74" s="297">
        <f t="shared" si="167"/>
        <v>4937</v>
      </c>
      <c r="F74" s="120">
        <f t="shared" si="167"/>
        <v>893</v>
      </c>
      <c r="G74" s="122">
        <f t="shared" si="167"/>
        <v>892</v>
      </c>
      <c r="H74" s="297">
        <f t="shared" si="167"/>
        <v>1785</v>
      </c>
      <c r="I74" s="123">
        <f t="shared" ref="I74" si="171">IF(E74=0,0,((H74/E74)-1)*100)</f>
        <v>-63.844439943285394</v>
      </c>
      <c r="J74" s="9"/>
      <c r="L74" s="13" t="s">
        <v>22</v>
      </c>
      <c r="M74" s="39">
        <f t="shared" si="168"/>
        <v>395551</v>
      </c>
      <c r="N74" s="37">
        <f t="shared" si="168"/>
        <v>400551</v>
      </c>
      <c r="O74" s="300">
        <f>SUM(M74:N74)</f>
        <v>796102</v>
      </c>
      <c r="P74" s="140">
        <f>P22+P48</f>
        <v>0</v>
      </c>
      <c r="Q74" s="300">
        <f>+O74+P74</f>
        <v>796102</v>
      </c>
      <c r="R74" s="39">
        <f t="shared" si="169"/>
        <v>130601</v>
      </c>
      <c r="S74" s="37">
        <f t="shared" si="169"/>
        <v>127036</v>
      </c>
      <c r="T74" s="300">
        <f t="shared" ref="T74" si="172">SUM(R74:S74)</f>
        <v>257637</v>
      </c>
      <c r="U74" s="140">
        <f>U22+U48</f>
        <v>0</v>
      </c>
      <c r="V74" s="300">
        <f>+T74+U74</f>
        <v>257637</v>
      </c>
      <c r="W74" s="40">
        <f t="shared" ref="W74" si="173">IF(Q74=0,0,((V74/Q74)-1)*100)</f>
        <v>-67.637689642784466</v>
      </c>
    </row>
    <row r="75" spans="1:23" ht="13.5" thickBot="1" x14ac:dyDescent="0.25">
      <c r="A75" s="3" t="str">
        <f t="shared" ref="A75" si="174">IF(ISERROR(F75/G75)," ",IF(F75/G75&gt;0.5,IF(F75/G75&lt;1.5," ","NOT OK"),"NOT OK"))</f>
        <v xml:space="preserve"> </v>
      </c>
      <c r="B75" s="106" t="s">
        <v>23</v>
      </c>
      <c r="C75" s="120">
        <f t="shared" si="167"/>
        <v>2437</v>
      </c>
      <c r="D75" s="136">
        <f t="shared" si="167"/>
        <v>2441</v>
      </c>
      <c r="E75" s="298">
        <f t="shared" si="167"/>
        <v>4878</v>
      </c>
      <c r="F75" s="120">
        <f t="shared" si="167"/>
        <v>1002</v>
      </c>
      <c r="G75" s="136">
        <f t="shared" si="167"/>
        <v>1003</v>
      </c>
      <c r="H75" s="298">
        <f t="shared" si="167"/>
        <v>2005</v>
      </c>
      <c r="I75" s="137">
        <f>IF(E75=0,0,((H75/E75)-1)*100)</f>
        <v>-58.897088970889712</v>
      </c>
      <c r="J75" s="3"/>
      <c r="L75" s="13" t="s">
        <v>23</v>
      </c>
      <c r="M75" s="39">
        <f t="shared" si="168"/>
        <v>374812</v>
      </c>
      <c r="N75" s="37">
        <f t="shared" si="168"/>
        <v>381845</v>
      </c>
      <c r="O75" s="300">
        <f t="shared" ref="O75" si="175">SUM(M75:N75)</f>
        <v>756657</v>
      </c>
      <c r="P75" s="38">
        <f>P23+P49</f>
        <v>0</v>
      </c>
      <c r="Q75" s="302">
        <f>+O75+P75</f>
        <v>756657</v>
      </c>
      <c r="R75" s="39">
        <f t="shared" si="169"/>
        <v>152907</v>
      </c>
      <c r="S75" s="37">
        <f t="shared" si="169"/>
        <v>153228</v>
      </c>
      <c r="T75" s="300">
        <f t="shared" ref="T75" si="176">SUM(R75:S75)</f>
        <v>306135</v>
      </c>
      <c r="U75" s="38">
        <f>U23+U49</f>
        <v>0</v>
      </c>
      <c r="V75" s="302">
        <f>+T75+U75</f>
        <v>306135</v>
      </c>
      <c r="W75" s="40">
        <f>IF(Q75=0,0,((V75/Q75)-1)*100)</f>
        <v>-59.541113080299255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27">
        <f>+C73+C74+C75</f>
        <v>7254</v>
      </c>
      <c r="D76" s="135">
        <f t="shared" ref="D76" si="177">+D73+D74+D75</f>
        <v>7259</v>
      </c>
      <c r="E76" s="336">
        <f t="shared" ref="E76" si="178">+E73+E74+E75</f>
        <v>14513</v>
      </c>
      <c r="F76" s="127">
        <f t="shared" ref="F76" si="179">+F73+F74+F75</f>
        <v>2636</v>
      </c>
      <c r="G76" s="135">
        <f t="shared" ref="G76" si="180">+G73+G74+G75</f>
        <v>2637</v>
      </c>
      <c r="H76" s="336">
        <f t="shared" ref="H76" si="181">+H73+H74+H75</f>
        <v>5273</v>
      </c>
      <c r="I76" s="130">
        <f>IF(E76=0,0,((H76/E76)-1)*100)</f>
        <v>-63.667057121201687</v>
      </c>
      <c r="J76" s="3"/>
      <c r="K76" s="10"/>
      <c r="L76" s="47" t="s">
        <v>40</v>
      </c>
      <c r="M76" s="49">
        <f>+M73+M74+M75</f>
        <v>1154939</v>
      </c>
      <c r="N76" s="475">
        <f t="shared" ref="N76" si="182">+N73+N74+N75</f>
        <v>1170672</v>
      </c>
      <c r="O76" s="485">
        <f t="shared" ref="O76" si="183">+O73+O74+O75</f>
        <v>2325611</v>
      </c>
      <c r="P76" s="488">
        <f t="shared" ref="P76" si="184">+P73+P74+P75</f>
        <v>152</v>
      </c>
      <c r="Q76" s="334">
        <f t="shared" ref="Q76" si="185">+Q73+Q74+Q75</f>
        <v>2325763</v>
      </c>
      <c r="R76" s="49">
        <f t="shared" ref="R76" si="186">+R73+R74+R75</f>
        <v>365396</v>
      </c>
      <c r="S76" s="475">
        <f t="shared" ref="S76" si="187">+S73+S74+S75</f>
        <v>363590</v>
      </c>
      <c r="T76" s="485">
        <f t="shared" ref="T76" si="188">+T73+T74+T75</f>
        <v>728986</v>
      </c>
      <c r="U76" s="488">
        <f t="shared" ref="U76" si="189">+U73+U74+U75</f>
        <v>0</v>
      </c>
      <c r="V76" s="334">
        <f t="shared" ref="V76" si="190">+V73+V74+V75</f>
        <v>728986</v>
      </c>
      <c r="W76" s="50">
        <f>IF(Q76=0,0,((V76/Q76)-1)*100)</f>
        <v>-68.656049649082888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21066</v>
      </c>
      <c r="D77" s="128">
        <f t="shared" ref="D77:H77" si="191">+D68+D72+D76</f>
        <v>21069</v>
      </c>
      <c r="E77" s="510">
        <f t="shared" si="191"/>
        <v>42135</v>
      </c>
      <c r="F77" s="127">
        <f t="shared" si="191"/>
        <v>9081</v>
      </c>
      <c r="G77" s="129">
        <f t="shared" si="191"/>
        <v>9085</v>
      </c>
      <c r="H77" s="299">
        <f t="shared" si="191"/>
        <v>18166</v>
      </c>
      <c r="I77" s="130">
        <f>IF(E77=0,0,((H77/E77)-1)*100)</f>
        <v>-56.886199121870185</v>
      </c>
      <c r="J77" s="3"/>
      <c r="L77" s="41" t="s">
        <v>62</v>
      </c>
      <c r="M77" s="42">
        <f>+M68+M72+M76</f>
        <v>3430026</v>
      </c>
      <c r="N77" s="42">
        <f t="shared" ref="N77" si="192">+N68+N72+N76</f>
        <v>3469225</v>
      </c>
      <c r="O77" s="511">
        <f t="shared" ref="O77" si="193">+O68+O72+O76</f>
        <v>6899251</v>
      </c>
      <c r="P77" s="42">
        <f t="shared" ref="P77" si="194">+P68+P72+P76</f>
        <v>558</v>
      </c>
      <c r="Q77" s="511">
        <f t="shared" ref="Q77" si="195">+Q68+Q72+Q76</f>
        <v>6899809</v>
      </c>
      <c r="R77" s="42">
        <f t="shared" ref="R77" si="196">+R68+R72+R76</f>
        <v>1228757</v>
      </c>
      <c r="S77" s="42">
        <f t="shared" ref="S77" si="197">+S68+S72+S76</f>
        <v>1267727</v>
      </c>
      <c r="T77" s="511">
        <f t="shared" ref="T77" si="198">+T68+T72+T76</f>
        <v>2496484</v>
      </c>
      <c r="U77" s="42">
        <f t="shared" ref="U77" si="199">+U68+U72+U76</f>
        <v>0</v>
      </c>
      <c r="V77" s="511">
        <f>+V68+V72+V76</f>
        <v>2496484</v>
      </c>
      <c r="W77" s="46">
        <f>IF(Q77=0,0,((V77/Q77)-1)*100)</f>
        <v>-63.818070906020729</v>
      </c>
    </row>
    <row r="78" spans="1:23" ht="14.25" thickTop="1" thickBot="1" x14ac:dyDescent="0.25">
      <c r="A78" s="3" t="str">
        <f t="shared" ref="A78" si="200">IF(ISERROR(F78/G78)," ",IF(F78/G78&gt;0.5,IF(F78/G78&lt;1.5," ","NOT OK"),"NOT OK"))</f>
        <v xml:space="preserve"> </v>
      </c>
      <c r="B78" s="126" t="s">
        <v>63</v>
      </c>
      <c r="C78" s="127">
        <f>+C64+C68+C72+C76</f>
        <v>27666</v>
      </c>
      <c r="D78" s="129">
        <f t="shared" ref="D78:H78" si="201">+D64+D68+D72+D76</f>
        <v>27671</v>
      </c>
      <c r="E78" s="299">
        <f t="shared" si="201"/>
        <v>55337</v>
      </c>
      <c r="F78" s="127">
        <f t="shared" si="201"/>
        <v>16640</v>
      </c>
      <c r="G78" s="129">
        <f t="shared" si="201"/>
        <v>16643</v>
      </c>
      <c r="H78" s="299">
        <f t="shared" si="201"/>
        <v>33283</v>
      </c>
      <c r="I78" s="130">
        <f>IF(E78=0,0,((H78/E78)-1)*100)</f>
        <v>-39.853985579268844</v>
      </c>
      <c r="J78" s="3"/>
      <c r="L78" s="472" t="s">
        <v>63</v>
      </c>
      <c r="M78" s="43">
        <f>+M64+M68+M72+M76</f>
        <v>4512773</v>
      </c>
      <c r="N78" s="474">
        <f t="shared" ref="N78:V78" si="202">+N64+N68+N72+N76</f>
        <v>4559081</v>
      </c>
      <c r="O78" s="478">
        <f t="shared" si="202"/>
        <v>9071854</v>
      </c>
      <c r="P78" s="487">
        <f t="shared" si="202"/>
        <v>683</v>
      </c>
      <c r="Q78" s="301">
        <f t="shared" si="202"/>
        <v>9072537</v>
      </c>
      <c r="R78" s="43">
        <f t="shared" si="202"/>
        <v>2495135</v>
      </c>
      <c r="S78" s="474">
        <f t="shared" si="202"/>
        <v>2538367</v>
      </c>
      <c r="T78" s="478">
        <f t="shared" si="202"/>
        <v>5033502</v>
      </c>
      <c r="U78" s="487">
        <f t="shared" si="202"/>
        <v>123</v>
      </c>
      <c r="V78" s="301">
        <f t="shared" si="202"/>
        <v>5033625</v>
      </c>
      <c r="W78" s="46">
        <f>IF(Q78=0,0,((V78/Q78)-1)*100)</f>
        <v>-44.517999761257521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customHeight="1" thickTop="1" x14ac:dyDescent="0.2">
      <c r="J80" s="3"/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0:23" ht="13.5" customHeight="1" thickBot="1" x14ac:dyDescent="0.25">
      <c r="J81" s="3"/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0:23" ht="13.5" customHeight="1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0:23" ht="13.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58" t="s">
        <v>2</v>
      </c>
    </row>
    <row r="84" spans="10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63" t="s">
        <v>4</v>
      </c>
    </row>
    <row r="85" spans="10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69"/>
    </row>
    <row r="86" spans="10:23" ht="6.7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0:23" x14ac:dyDescent="0.2">
      <c r="L87" s="59" t="s">
        <v>10</v>
      </c>
      <c r="M87" s="75">
        <v>1288</v>
      </c>
      <c r="N87" s="76">
        <v>1162</v>
      </c>
      <c r="O87" s="174">
        <f>M87+N87</f>
        <v>2450</v>
      </c>
      <c r="P87" s="77">
        <v>0</v>
      </c>
      <c r="Q87" s="174">
        <f t="shared" ref="Q87" si="203">O87+P87</f>
        <v>2450</v>
      </c>
      <c r="R87" s="75">
        <v>1388</v>
      </c>
      <c r="S87" s="76">
        <v>961</v>
      </c>
      <c r="T87" s="174">
        <f>R87+S87</f>
        <v>2349</v>
      </c>
      <c r="U87" s="77">
        <v>0</v>
      </c>
      <c r="V87" s="174">
        <f t="shared" ref="V87" si="204">T87+U87</f>
        <v>2349</v>
      </c>
      <c r="W87" s="78">
        <f>IF(Q87=0,0,((V87/Q87)-1)*100)</f>
        <v>-4.1224489795918418</v>
      </c>
    </row>
    <row r="88" spans="10:23" x14ac:dyDescent="0.2">
      <c r="L88" s="59" t="s">
        <v>11</v>
      </c>
      <c r="M88" s="75">
        <v>1342</v>
      </c>
      <c r="N88" s="76">
        <v>1215</v>
      </c>
      <c r="O88" s="174">
        <f>M88+N88</f>
        <v>2557</v>
      </c>
      <c r="P88" s="77">
        <v>0</v>
      </c>
      <c r="Q88" s="174">
        <f>O88+P88</f>
        <v>2557</v>
      </c>
      <c r="R88" s="75">
        <v>1555</v>
      </c>
      <c r="S88" s="76">
        <v>1078</v>
      </c>
      <c r="T88" s="174">
        <f>R88+S88</f>
        <v>2633</v>
      </c>
      <c r="U88" s="77">
        <v>0</v>
      </c>
      <c r="V88" s="174">
        <f>T88+U88</f>
        <v>2633</v>
      </c>
      <c r="W88" s="78">
        <f>IF(Q88=0,0,((V88/Q88)-1)*100)</f>
        <v>2.9722330856472468</v>
      </c>
    </row>
    <row r="89" spans="10:23" ht="13.5" thickBot="1" x14ac:dyDescent="0.25">
      <c r="L89" s="64" t="s">
        <v>12</v>
      </c>
      <c r="M89" s="75">
        <v>1479</v>
      </c>
      <c r="N89" s="76">
        <v>1143</v>
      </c>
      <c r="O89" s="174">
        <f>M89+N89</f>
        <v>2622</v>
      </c>
      <c r="P89" s="77">
        <v>0</v>
      </c>
      <c r="Q89" s="174">
        <f t="shared" ref="Q89" si="205">O89+P89</f>
        <v>2622</v>
      </c>
      <c r="R89" s="75">
        <v>1391</v>
      </c>
      <c r="S89" s="76">
        <v>1069</v>
      </c>
      <c r="T89" s="174">
        <f>R89+S89</f>
        <v>2460</v>
      </c>
      <c r="U89" s="77">
        <v>0</v>
      </c>
      <c r="V89" s="174">
        <f>T89+U89</f>
        <v>2460</v>
      </c>
      <c r="W89" s="78">
        <f>IF(Q89=0,0,((V89/Q89)-1)*100)</f>
        <v>-6.1784897025171652</v>
      </c>
    </row>
    <row r="90" spans="10:23" ht="14.25" thickTop="1" thickBot="1" x14ac:dyDescent="0.25">
      <c r="L90" s="79" t="s">
        <v>57</v>
      </c>
      <c r="M90" s="80">
        <f t="shared" ref="M90:Q90" si="206">+M87+M88+M89</f>
        <v>4109</v>
      </c>
      <c r="N90" s="81">
        <f t="shared" si="206"/>
        <v>3520</v>
      </c>
      <c r="O90" s="175">
        <f t="shared" si="206"/>
        <v>7629</v>
      </c>
      <c r="P90" s="80">
        <f t="shared" si="206"/>
        <v>0</v>
      </c>
      <c r="Q90" s="175">
        <f t="shared" si="206"/>
        <v>7629</v>
      </c>
      <c r="R90" s="80">
        <f t="shared" ref="R90:V90" si="207">+R87+R88+R89</f>
        <v>4334</v>
      </c>
      <c r="S90" s="81">
        <f t="shared" si="207"/>
        <v>3108</v>
      </c>
      <c r="T90" s="175">
        <f t="shared" si="207"/>
        <v>7442</v>
      </c>
      <c r="U90" s="80">
        <f t="shared" si="207"/>
        <v>0</v>
      </c>
      <c r="V90" s="175">
        <f t="shared" si="207"/>
        <v>7442</v>
      </c>
      <c r="W90" s="82">
        <f t="shared" ref="W90" si="208">IF(Q90=0,0,((V90/Q90)-1)*100)</f>
        <v>-2.4511731550661997</v>
      </c>
    </row>
    <row r="91" spans="10:23" ht="13.5" thickTop="1" x14ac:dyDescent="0.2">
      <c r="L91" s="59" t="s">
        <v>13</v>
      </c>
      <c r="M91" s="75">
        <v>1393</v>
      </c>
      <c r="N91" s="76">
        <v>945</v>
      </c>
      <c r="O91" s="174">
        <f t="shared" ref="O91" si="209">+M91+N91</f>
        <v>2338</v>
      </c>
      <c r="P91" s="77">
        <v>0</v>
      </c>
      <c r="Q91" s="174">
        <f>O91+P91</f>
        <v>2338</v>
      </c>
      <c r="R91" s="75">
        <v>1366</v>
      </c>
      <c r="S91" s="76">
        <v>1015</v>
      </c>
      <c r="T91" s="174">
        <f>R91+S91</f>
        <v>2381</v>
      </c>
      <c r="U91" s="77">
        <v>0</v>
      </c>
      <c r="V91" s="174">
        <f>T91+U91</f>
        <v>2381</v>
      </c>
      <c r="W91" s="78">
        <f t="shared" ref="W91" si="210">IF(Q91=0,0,((V91/Q91)-1)*100)</f>
        <v>1.839178785286566</v>
      </c>
    </row>
    <row r="92" spans="10:23" x14ac:dyDescent="0.2">
      <c r="L92" s="59" t="s">
        <v>14</v>
      </c>
      <c r="M92" s="75">
        <v>1068</v>
      </c>
      <c r="N92" s="76">
        <v>955</v>
      </c>
      <c r="O92" s="174">
        <f>+M92+N92</f>
        <v>2023</v>
      </c>
      <c r="P92" s="77">
        <v>0</v>
      </c>
      <c r="Q92" s="174">
        <f>O92+P92</f>
        <v>2023</v>
      </c>
      <c r="R92" s="75">
        <v>1248</v>
      </c>
      <c r="S92" s="76">
        <v>1041</v>
      </c>
      <c r="T92" s="174">
        <f t="shared" ref="T92:T94" si="211">R92+S92</f>
        <v>2289</v>
      </c>
      <c r="U92" s="77">
        <v>0</v>
      </c>
      <c r="V92" s="174">
        <f>T92+U92</f>
        <v>2289</v>
      </c>
      <c r="W92" s="78">
        <f>IF(Q92=0,0,((V92/Q92)-1)*100)</f>
        <v>13.148788927335641</v>
      </c>
    </row>
    <row r="93" spans="10:23" ht="13.5" thickBot="1" x14ac:dyDescent="0.25">
      <c r="L93" s="59" t="s">
        <v>15</v>
      </c>
      <c r="M93" s="75">
        <v>1465</v>
      </c>
      <c r="N93" s="76">
        <v>1183</v>
      </c>
      <c r="O93" s="174">
        <f>+M93+N93</f>
        <v>2648</v>
      </c>
      <c r="P93" s="77">
        <v>0</v>
      </c>
      <c r="Q93" s="174">
        <f>O93+P93</f>
        <v>2648</v>
      </c>
      <c r="R93" s="75">
        <v>1463</v>
      </c>
      <c r="S93" s="76">
        <v>1324</v>
      </c>
      <c r="T93" s="174">
        <f t="shared" si="211"/>
        <v>2787</v>
      </c>
      <c r="U93" s="77">
        <v>0</v>
      </c>
      <c r="V93" s="174">
        <f>T93+U93</f>
        <v>2787</v>
      </c>
      <c r="W93" s="78">
        <f>IF(Q93=0,0,((V93/Q93)-1)*100)</f>
        <v>5.2492447129909303</v>
      </c>
    </row>
    <row r="94" spans="10:23" ht="14.25" thickTop="1" thickBot="1" x14ac:dyDescent="0.25">
      <c r="L94" s="79" t="s">
        <v>61</v>
      </c>
      <c r="M94" s="80">
        <f>+M91+M92+M93</f>
        <v>3926</v>
      </c>
      <c r="N94" s="81">
        <f t="shared" ref="N94" si="212">+N91+N92+N93</f>
        <v>3083</v>
      </c>
      <c r="O94" s="175">
        <f t="shared" ref="O94" si="213">+O91+O92+O93</f>
        <v>7009</v>
      </c>
      <c r="P94" s="80">
        <f t="shared" ref="P94" si="214">+P91+P92+P93</f>
        <v>0</v>
      </c>
      <c r="Q94" s="175">
        <f t="shared" ref="Q94" si="215">+Q91+Q92+Q93</f>
        <v>7009</v>
      </c>
      <c r="R94" s="80">
        <f>+R91+R92+R93</f>
        <v>4077</v>
      </c>
      <c r="S94" s="81">
        <f>+S91+S92+S93</f>
        <v>3380</v>
      </c>
      <c r="T94" s="175">
        <f t="shared" si="211"/>
        <v>7457</v>
      </c>
      <c r="U94" s="80">
        <f t="shared" ref="U94" si="216">+U91+U92+U93</f>
        <v>0</v>
      </c>
      <c r="V94" s="175">
        <f t="shared" ref="V94" si="217">+V91+V92+V93</f>
        <v>7457</v>
      </c>
      <c r="W94" s="82">
        <f t="shared" ref="W94" si="218">IF(Q94=0,0,((V94/Q94)-1)*100)</f>
        <v>6.3917819945783938</v>
      </c>
    </row>
    <row r="95" spans="10:23" ht="13.5" thickTop="1" x14ac:dyDescent="0.2">
      <c r="L95" s="59" t="s">
        <v>16</v>
      </c>
      <c r="M95" s="75">
        <v>1133</v>
      </c>
      <c r="N95" s="76">
        <v>1027</v>
      </c>
      <c r="O95" s="174">
        <f>+M95+N95</f>
        <v>2160</v>
      </c>
      <c r="P95" s="77">
        <v>0</v>
      </c>
      <c r="Q95" s="174">
        <f>O95+P95</f>
        <v>2160</v>
      </c>
      <c r="R95" s="75">
        <v>77</v>
      </c>
      <c r="S95" s="76">
        <v>126</v>
      </c>
      <c r="T95" s="174">
        <f>+R95+S95</f>
        <v>203</v>
      </c>
      <c r="U95" s="77">
        <v>0</v>
      </c>
      <c r="V95" s="174">
        <f>T95+U95</f>
        <v>203</v>
      </c>
      <c r="W95" s="78">
        <f>IF(Q95=0,0,((V95/Q95)-1)*100)</f>
        <v>-90.601851851851862</v>
      </c>
    </row>
    <row r="96" spans="10:23" x14ac:dyDescent="0.2">
      <c r="L96" s="59" t="s">
        <v>66</v>
      </c>
      <c r="M96" s="75">
        <v>1192</v>
      </c>
      <c r="N96" s="76">
        <v>926</v>
      </c>
      <c r="O96" s="174">
        <f>+M96+N96</f>
        <v>2118</v>
      </c>
      <c r="P96" s="77">
        <v>0</v>
      </c>
      <c r="Q96" s="174">
        <f>O96+P96</f>
        <v>2118</v>
      </c>
      <c r="R96" s="75">
        <v>55</v>
      </c>
      <c r="S96" s="76">
        <v>72</v>
      </c>
      <c r="T96" s="174">
        <f>+R96+S96</f>
        <v>127</v>
      </c>
      <c r="U96" s="77">
        <v>0</v>
      </c>
      <c r="V96" s="174">
        <f>T96+U96</f>
        <v>127</v>
      </c>
      <c r="W96" s="78">
        <f t="shared" ref="W96" si="219">IF(Q96=0,0,((V96/Q96)-1)*100)</f>
        <v>-94.003777148253064</v>
      </c>
    </row>
    <row r="97" spans="1:23" ht="13.5" thickBot="1" x14ac:dyDescent="0.25">
      <c r="L97" s="59" t="s">
        <v>18</v>
      </c>
      <c r="M97" s="75">
        <v>1192</v>
      </c>
      <c r="N97" s="76">
        <v>810</v>
      </c>
      <c r="O97" s="176">
        <f>+M97+N97</f>
        <v>2002</v>
      </c>
      <c r="P97" s="83">
        <v>0</v>
      </c>
      <c r="Q97" s="176">
        <f>O97+P97</f>
        <v>2002</v>
      </c>
      <c r="R97" s="75">
        <v>115</v>
      </c>
      <c r="S97" s="76">
        <v>168</v>
      </c>
      <c r="T97" s="176">
        <f>+R97+S97</f>
        <v>283</v>
      </c>
      <c r="U97" s="83">
        <v>0</v>
      </c>
      <c r="V97" s="176">
        <f>T97+U97</f>
        <v>283</v>
      </c>
      <c r="W97" s="78">
        <f>IF(Q97=0,0,((V97/Q97)-1)*100)</f>
        <v>-85.864135864135861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3517</v>
      </c>
      <c r="N98" s="85">
        <f t="shared" ref="N98:V98" si="220">+N95+N96+N97</f>
        <v>2763</v>
      </c>
      <c r="O98" s="177">
        <f t="shared" si="220"/>
        <v>6280</v>
      </c>
      <c r="P98" s="86">
        <f t="shared" si="220"/>
        <v>0</v>
      </c>
      <c r="Q98" s="177">
        <f t="shared" si="220"/>
        <v>6280</v>
      </c>
      <c r="R98" s="85">
        <f t="shared" si="220"/>
        <v>247</v>
      </c>
      <c r="S98" s="85">
        <f t="shared" si="220"/>
        <v>366</v>
      </c>
      <c r="T98" s="177">
        <f t="shared" si="220"/>
        <v>613</v>
      </c>
      <c r="U98" s="86">
        <f t="shared" si="220"/>
        <v>0</v>
      </c>
      <c r="V98" s="177">
        <f t="shared" si="220"/>
        <v>613</v>
      </c>
      <c r="W98" s="87">
        <f>IF(Q98=0,0,((V98/Q98)-1)*100)</f>
        <v>-90.238853503184714</v>
      </c>
    </row>
    <row r="99" spans="1:23" ht="13.5" thickTop="1" x14ac:dyDescent="0.2">
      <c r="L99" s="59" t="s">
        <v>21</v>
      </c>
      <c r="M99" s="75">
        <v>1412</v>
      </c>
      <c r="N99" s="76">
        <v>802</v>
      </c>
      <c r="O99" s="176">
        <f>+M99+N99</f>
        <v>2214</v>
      </c>
      <c r="P99" s="88">
        <v>0</v>
      </c>
      <c r="Q99" s="176">
        <f>O99+P99</f>
        <v>2214</v>
      </c>
      <c r="R99" s="75">
        <v>99</v>
      </c>
      <c r="S99" s="76">
        <v>186</v>
      </c>
      <c r="T99" s="176">
        <f>+R99+S99</f>
        <v>285</v>
      </c>
      <c r="U99" s="88">
        <v>0</v>
      </c>
      <c r="V99" s="176">
        <f>T99+U99</f>
        <v>285</v>
      </c>
      <c r="W99" s="78">
        <f>IF(Q99=0,0,((V99/Q99)-1)*100)</f>
        <v>-87.12737127371274</v>
      </c>
    </row>
    <row r="100" spans="1:23" x14ac:dyDescent="0.2">
      <c r="L100" s="59" t="s">
        <v>22</v>
      </c>
      <c r="M100" s="75">
        <v>1313</v>
      </c>
      <c r="N100" s="76">
        <v>832</v>
      </c>
      <c r="O100" s="176">
        <f t="shared" ref="O100" si="221">+M100+N100</f>
        <v>2145</v>
      </c>
      <c r="P100" s="77">
        <v>0</v>
      </c>
      <c r="Q100" s="176">
        <f>O100+P100</f>
        <v>2145</v>
      </c>
      <c r="R100" s="75">
        <v>21</v>
      </c>
      <c r="S100" s="76">
        <v>54</v>
      </c>
      <c r="T100" s="176">
        <f t="shared" ref="T100" si="222">+R100+S100</f>
        <v>75</v>
      </c>
      <c r="U100" s="77">
        <v>0</v>
      </c>
      <c r="V100" s="176">
        <f>T100+U100</f>
        <v>75</v>
      </c>
      <c r="W100" s="78">
        <f t="shared" ref="W100" si="223">IF(Q100=0,0,((V100/Q100)-1)*100)</f>
        <v>-96.503496503496507</v>
      </c>
    </row>
    <row r="101" spans="1:23" ht="13.5" thickBot="1" x14ac:dyDescent="0.25">
      <c r="L101" s="59" t="s">
        <v>23</v>
      </c>
      <c r="M101" s="75">
        <v>1256</v>
      </c>
      <c r="N101" s="76">
        <v>899</v>
      </c>
      <c r="O101" s="176">
        <f>+M101+N101</f>
        <v>2155</v>
      </c>
      <c r="P101" s="77">
        <v>0</v>
      </c>
      <c r="Q101" s="176">
        <f>O101+P101</f>
        <v>2155</v>
      </c>
      <c r="R101" s="75">
        <v>35</v>
      </c>
      <c r="S101" s="76">
        <v>51</v>
      </c>
      <c r="T101" s="176">
        <f>+R101+S101</f>
        <v>86</v>
      </c>
      <c r="U101" s="77">
        <v>0</v>
      </c>
      <c r="V101" s="176">
        <f>T101+U101</f>
        <v>86</v>
      </c>
      <c r="W101" s="78">
        <f>IF(Q101=0,0,((V101/Q101)-1)*100)</f>
        <v>-96.009280742459396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3981</v>
      </c>
      <c r="N102" s="85">
        <f t="shared" ref="N102:V102" si="224">+N99+N100+N101</f>
        <v>2533</v>
      </c>
      <c r="O102" s="177">
        <f t="shared" si="224"/>
        <v>6514</v>
      </c>
      <c r="P102" s="86">
        <f t="shared" si="224"/>
        <v>0</v>
      </c>
      <c r="Q102" s="177">
        <f t="shared" si="224"/>
        <v>6514</v>
      </c>
      <c r="R102" s="85">
        <f t="shared" si="224"/>
        <v>155</v>
      </c>
      <c r="S102" s="85">
        <f t="shared" si="224"/>
        <v>291</v>
      </c>
      <c r="T102" s="177">
        <f t="shared" si="224"/>
        <v>446</v>
      </c>
      <c r="U102" s="86">
        <f t="shared" si="224"/>
        <v>0</v>
      </c>
      <c r="V102" s="177">
        <f t="shared" si="224"/>
        <v>446</v>
      </c>
      <c r="W102" s="87">
        <f>IF(Q102=0,0,((V102/Q102)-1)*100)</f>
        <v>-93.153208474055887</v>
      </c>
    </row>
    <row r="103" spans="1:23" ht="14.25" thickTop="1" thickBot="1" x14ac:dyDescent="0.25">
      <c r="L103" s="79" t="s">
        <v>62</v>
      </c>
      <c r="M103" s="80">
        <f>+M94+M98+M102</f>
        <v>11424</v>
      </c>
      <c r="N103" s="81">
        <f t="shared" ref="N103:V103" si="225">+N94+N98+N102</f>
        <v>8379</v>
      </c>
      <c r="O103" s="175">
        <f t="shared" si="225"/>
        <v>19803</v>
      </c>
      <c r="P103" s="80">
        <f t="shared" si="225"/>
        <v>0</v>
      </c>
      <c r="Q103" s="175">
        <f t="shared" si="225"/>
        <v>19803</v>
      </c>
      <c r="R103" s="80">
        <f t="shared" si="225"/>
        <v>4479</v>
      </c>
      <c r="S103" s="81">
        <f t="shared" si="225"/>
        <v>4037</v>
      </c>
      <c r="T103" s="175">
        <f t="shared" si="225"/>
        <v>8516</v>
      </c>
      <c r="U103" s="80">
        <f t="shared" si="225"/>
        <v>0</v>
      </c>
      <c r="V103" s="175">
        <f t="shared" si="225"/>
        <v>8516</v>
      </c>
      <c r="W103" s="82">
        <f t="shared" ref="W103" si="226">IF(Q103=0,0,((V103/Q103)-1)*100)</f>
        <v>-56.996414684643739</v>
      </c>
    </row>
    <row r="104" spans="1:23" ht="14.25" thickTop="1" thickBot="1" x14ac:dyDescent="0.25">
      <c r="L104" s="79" t="s">
        <v>63</v>
      </c>
      <c r="M104" s="80">
        <f>+M90+M94+M98+M102</f>
        <v>15533</v>
      </c>
      <c r="N104" s="81">
        <f t="shared" ref="N104:V104" si="227">+N90+N94+N98+N102</f>
        <v>11899</v>
      </c>
      <c r="O104" s="175">
        <f t="shared" si="227"/>
        <v>27432</v>
      </c>
      <c r="P104" s="80">
        <f t="shared" si="227"/>
        <v>0</v>
      </c>
      <c r="Q104" s="175">
        <f t="shared" si="227"/>
        <v>27432</v>
      </c>
      <c r="R104" s="80">
        <f t="shared" si="227"/>
        <v>8813</v>
      </c>
      <c r="S104" s="81">
        <f t="shared" si="227"/>
        <v>7145</v>
      </c>
      <c r="T104" s="175">
        <f t="shared" si="227"/>
        <v>15958</v>
      </c>
      <c r="U104" s="80">
        <f t="shared" si="227"/>
        <v>0</v>
      </c>
      <c r="V104" s="175">
        <f t="shared" si="227"/>
        <v>15958</v>
      </c>
      <c r="W104" s="82">
        <f>IF(Q104=0,0,((V104/Q104)-1)*100)</f>
        <v>-41.827063283756196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customHeight="1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customHeight="1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3.5" customHeight="1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3.5" customHeight="1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58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90"/>
      <c r="Q110" s="61"/>
      <c r="R110" s="60"/>
      <c r="S110" s="54"/>
      <c r="T110" s="61"/>
      <c r="U110" s="90"/>
      <c r="V110" s="61"/>
      <c r="W110" s="63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91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91" t="s">
        <v>32</v>
      </c>
      <c r="V111" s="67" t="s">
        <v>7</v>
      </c>
      <c r="W111" s="69"/>
    </row>
    <row r="112" spans="1:23" ht="5.25" customHeight="1" thickTop="1" x14ac:dyDescent="0.2">
      <c r="L112" s="59"/>
      <c r="M112" s="70"/>
      <c r="N112" s="71"/>
      <c r="O112" s="72"/>
      <c r="P112" s="92"/>
      <c r="Q112" s="72"/>
      <c r="R112" s="70"/>
      <c r="S112" s="71"/>
      <c r="T112" s="72"/>
      <c r="U112" s="92"/>
      <c r="V112" s="72"/>
      <c r="W112" s="93"/>
    </row>
    <row r="113" spans="1:23" x14ac:dyDescent="0.2">
      <c r="L113" s="59" t="s">
        <v>10</v>
      </c>
      <c r="M113" s="75">
        <v>0</v>
      </c>
      <c r="N113" s="76">
        <v>1</v>
      </c>
      <c r="O113" s="174">
        <f>M113+N113</f>
        <v>1</v>
      </c>
      <c r="P113" s="94">
        <v>0</v>
      </c>
      <c r="Q113" s="174">
        <f>O113+P113</f>
        <v>1</v>
      </c>
      <c r="R113" s="75">
        <v>0</v>
      </c>
      <c r="S113" s="76">
        <v>0</v>
      </c>
      <c r="T113" s="174">
        <f>R113+S113</f>
        <v>0</v>
      </c>
      <c r="U113" s="94">
        <v>0</v>
      </c>
      <c r="V113" s="174">
        <f>T113+U113</f>
        <v>0</v>
      </c>
      <c r="W113" s="78">
        <f>IF(Q113=0,0,((V113/Q113)-1)*100)</f>
        <v>-100</v>
      </c>
    </row>
    <row r="114" spans="1:23" x14ac:dyDescent="0.2">
      <c r="L114" s="59" t="s">
        <v>11</v>
      </c>
      <c r="M114" s="75">
        <v>0</v>
      </c>
      <c r="N114" s="76">
        <v>0</v>
      </c>
      <c r="O114" s="174">
        <f>M114+N114</f>
        <v>0</v>
      </c>
      <c r="P114" s="94">
        <v>0</v>
      </c>
      <c r="Q114" s="174">
        <f>O114+P114</f>
        <v>0</v>
      </c>
      <c r="R114" s="75">
        <v>0</v>
      </c>
      <c r="S114" s="76">
        <v>0</v>
      </c>
      <c r="T114" s="174">
        <f>R114+S114</f>
        <v>0</v>
      </c>
      <c r="U114" s="94">
        <v>0</v>
      </c>
      <c r="V114" s="174">
        <f>T114+U114</f>
        <v>0</v>
      </c>
      <c r="W114" s="201">
        <f>IF(Q114=0,0,((V114/Q114)-1)*100)</f>
        <v>0</v>
      </c>
    </row>
    <row r="115" spans="1:23" ht="13.5" thickBot="1" x14ac:dyDescent="0.25">
      <c r="L115" s="64" t="s">
        <v>12</v>
      </c>
      <c r="M115" s="75">
        <v>0</v>
      </c>
      <c r="N115" s="76">
        <v>0</v>
      </c>
      <c r="O115" s="174">
        <f>M115+N115</f>
        <v>0</v>
      </c>
      <c r="P115" s="94">
        <v>0</v>
      </c>
      <c r="Q115" s="174">
        <f>O115+P115</f>
        <v>0</v>
      </c>
      <c r="R115" s="75">
        <v>0</v>
      </c>
      <c r="S115" s="76">
        <v>0</v>
      </c>
      <c r="T115" s="174">
        <f>R115+S115</f>
        <v>0</v>
      </c>
      <c r="U115" s="94">
        <v>0</v>
      </c>
      <c r="V115" s="174">
        <f>T115+U115</f>
        <v>0</v>
      </c>
      <c r="W115" s="201">
        <f>IF(Q115=0,0,((V115/Q115)-1)*100)</f>
        <v>0</v>
      </c>
    </row>
    <row r="116" spans="1:23" ht="14.25" thickTop="1" thickBot="1" x14ac:dyDescent="0.25">
      <c r="L116" s="79" t="s">
        <v>38</v>
      </c>
      <c r="M116" s="80">
        <f t="shared" ref="M116:Q116" si="228">+M113+M114+M115</f>
        <v>0</v>
      </c>
      <c r="N116" s="81">
        <f t="shared" si="228"/>
        <v>1</v>
      </c>
      <c r="O116" s="175">
        <f t="shared" si="228"/>
        <v>1</v>
      </c>
      <c r="P116" s="80">
        <f t="shared" si="228"/>
        <v>0</v>
      </c>
      <c r="Q116" s="175">
        <f t="shared" si="228"/>
        <v>1</v>
      </c>
      <c r="R116" s="80">
        <f t="shared" ref="R116:V116" si="229">+R113+R114+R115</f>
        <v>0</v>
      </c>
      <c r="S116" s="81">
        <f t="shared" si="229"/>
        <v>0</v>
      </c>
      <c r="T116" s="175">
        <f t="shared" si="229"/>
        <v>0</v>
      </c>
      <c r="U116" s="80">
        <f t="shared" si="229"/>
        <v>0</v>
      </c>
      <c r="V116" s="175">
        <f t="shared" si="229"/>
        <v>0</v>
      </c>
      <c r="W116" s="82">
        <f t="shared" ref="W116" si="230">IF(Q116=0,0,((V116/Q116)-1)*100)</f>
        <v>-100</v>
      </c>
    </row>
    <row r="117" spans="1:23" ht="13.5" thickTop="1" x14ac:dyDescent="0.2">
      <c r="L117" s="59" t="s">
        <v>13</v>
      </c>
      <c r="M117" s="75">
        <v>0</v>
      </c>
      <c r="N117" s="76">
        <v>0</v>
      </c>
      <c r="O117" s="174">
        <f>M117+N117</f>
        <v>0</v>
      </c>
      <c r="P117" s="94">
        <v>0</v>
      </c>
      <c r="Q117" s="174">
        <f>O117+P117</f>
        <v>0</v>
      </c>
      <c r="R117" s="75">
        <v>0</v>
      </c>
      <c r="S117" s="76">
        <v>0</v>
      </c>
      <c r="T117" s="174">
        <f>R117+S117</f>
        <v>0</v>
      </c>
      <c r="U117" s="94">
        <v>0</v>
      </c>
      <c r="V117" s="174">
        <f>T117+U117</f>
        <v>0</v>
      </c>
      <c r="W117" s="201">
        <f t="shared" ref="W117" si="231">IF(Q117=0,0,((V117/Q117)-1)*100)</f>
        <v>0</v>
      </c>
    </row>
    <row r="118" spans="1:23" x14ac:dyDescent="0.2">
      <c r="L118" s="59" t="s">
        <v>14</v>
      </c>
      <c r="M118" s="75">
        <v>0</v>
      </c>
      <c r="N118" s="76">
        <v>0</v>
      </c>
      <c r="O118" s="174">
        <f>M118+N118</f>
        <v>0</v>
      </c>
      <c r="P118" s="94">
        <v>0</v>
      </c>
      <c r="Q118" s="174">
        <f>O118+P118</f>
        <v>0</v>
      </c>
      <c r="R118" s="75">
        <v>0</v>
      </c>
      <c r="S118" s="76">
        <v>0</v>
      </c>
      <c r="T118" s="174">
        <f>R118+S118</f>
        <v>0</v>
      </c>
      <c r="U118" s="94">
        <v>0</v>
      </c>
      <c r="V118" s="174">
        <f>T118+U118</f>
        <v>0</v>
      </c>
      <c r="W118" s="201">
        <f>IF(Q118=0,0,((V118/Q118)-1)*100)</f>
        <v>0</v>
      </c>
    </row>
    <row r="119" spans="1:23" ht="13.5" thickBot="1" x14ac:dyDescent="0.25">
      <c r="L119" s="59" t="s">
        <v>15</v>
      </c>
      <c r="M119" s="75">
        <v>0</v>
      </c>
      <c r="N119" s="76">
        <v>0</v>
      </c>
      <c r="O119" s="174">
        <f>M119+N119</f>
        <v>0</v>
      </c>
      <c r="P119" s="94">
        <v>0</v>
      </c>
      <c r="Q119" s="174">
        <f>O119+P119</f>
        <v>0</v>
      </c>
      <c r="R119" s="75">
        <v>0</v>
      </c>
      <c r="S119" s="76">
        <v>0</v>
      </c>
      <c r="T119" s="174">
        <f>R119+S119</f>
        <v>0</v>
      </c>
      <c r="U119" s="94">
        <v>0</v>
      </c>
      <c r="V119" s="174">
        <f>T119+U119</f>
        <v>0</v>
      </c>
      <c r="W119" s="201">
        <f>IF(Q119=0,0,((V119/Q119)-1)*100)</f>
        <v>0</v>
      </c>
    </row>
    <row r="120" spans="1:23" ht="14.25" thickTop="1" thickBot="1" x14ac:dyDescent="0.25">
      <c r="L120" s="79" t="s">
        <v>61</v>
      </c>
      <c r="M120" s="80">
        <f>+M117+M118+M119</f>
        <v>0</v>
      </c>
      <c r="N120" s="81">
        <f t="shared" ref="N120:V120" si="232">+N117+N118+N119</f>
        <v>0</v>
      </c>
      <c r="O120" s="175">
        <f t="shared" si="232"/>
        <v>0</v>
      </c>
      <c r="P120" s="80">
        <f t="shared" si="232"/>
        <v>0</v>
      </c>
      <c r="Q120" s="175">
        <f t="shared" si="232"/>
        <v>0</v>
      </c>
      <c r="R120" s="80">
        <f>+R117+R118+R119</f>
        <v>0</v>
      </c>
      <c r="S120" s="81">
        <f>+S117+S118+S119</f>
        <v>0</v>
      </c>
      <c r="T120" s="175">
        <f t="shared" si="232"/>
        <v>0</v>
      </c>
      <c r="U120" s="80">
        <f t="shared" si="232"/>
        <v>0</v>
      </c>
      <c r="V120" s="175">
        <f t="shared" si="232"/>
        <v>0</v>
      </c>
      <c r="W120" s="82">
        <f t="shared" ref="W120" si="233">IF(Q120=0,0,((V120/Q120)-1)*100)</f>
        <v>0</v>
      </c>
    </row>
    <row r="121" spans="1:23" ht="13.5" thickTop="1" x14ac:dyDescent="0.2">
      <c r="L121" s="59" t="s">
        <v>16</v>
      </c>
      <c r="M121" s="75">
        <v>0</v>
      </c>
      <c r="N121" s="76">
        <v>0</v>
      </c>
      <c r="O121" s="174">
        <f>SUM(M121:N121)</f>
        <v>0</v>
      </c>
      <c r="P121" s="94">
        <v>0</v>
      </c>
      <c r="Q121" s="174">
        <f>O121+P121</f>
        <v>0</v>
      </c>
      <c r="R121" s="75">
        <v>0</v>
      </c>
      <c r="S121" s="76">
        <v>0</v>
      </c>
      <c r="T121" s="174">
        <f>SUM(R121:S121)</f>
        <v>0</v>
      </c>
      <c r="U121" s="94">
        <v>0</v>
      </c>
      <c r="V121" s="174">
        <f>T121+U121</f>
        <v>0</v>
      </c>
      <c r="W121" s="339">
        <f>IF(Q121=0,0,((V121/Q121)-1)*100)</f>
        <v>0</v>
      </c>
    </row>
    <row r="122" spans="1:23" x14ac:dyDescent="0.2">
      <c r="L122" s="59" t="s">
        <v>66</v>
      </c>
      <c r="M122" s="75">
        <v>0</v>
      </c>
      <c r="N122" s="76">
        <v>0</v>
      </c>
      <c r="O122" s="174">
        <f>SUM(M122:N122)</f>
        <v>0</v>
      </c>
      <c r="P122" s="94">
        <v>0</v>
      </c>
      <c r="Q122" s="174">
        <f>O122+P122</f>
        <v>0</v>
      </c>
      <c r="R122" s="75">
        <v>0</v>
      </c>
      <c r="S122" s="76">
        <v>0</v>
      </c>
      <c r="T122" s="174">
        <f>SUM(R122:S122)</f>
        <v>0</v>
      </c>
      <c r="U122" s="94">
        <v>0</v>
      </c>
      <c r="V122" s="174">
        <f>T122+U122</f>
        <v>0</v>
      </c>
      <c r="W122" s="339">
        <f t="shared" ref="W122" si="234">IF(Q122=0,0,((V122/Q122)-1)*100)</f>
        <v>0</v>
      </c>
    </row>
    <row r="123" spans="1:23" ht="13.5" thickBot="1" x14ac:dyDescent="0.25">
      <c r="L123" s="59" t="s">
        <v>18</v>
      </c>
      <c r="M123" s="75">
        <v>0</v>
      </c>
      <c r="N123" s="76">
        <v>0</v>
      </c>
      <c r="O123" s="176">
        <f>SUM(M123:N123)</f>
        <v>0</v>
      </c>
      <c r="P123" s="96">
        <v>0</v>
      </c>
      <c r="Q123" s="174">
        <f>O123+P123</f>
        <v>0</v>
      </c>
      <c r="R123" s="75">
        <v>0</v>
      </c>
      <c r="S123" s="76">
        <v>0</v>
      </c>
      <c r="T123" s="176">
        <f>SUM(R123:S123)</f>
        <v>0</v>
      </c>
      <c r="U123" s="96">
        <v>0</v>
      </c>
      <c r="V123" s="174">
        <f>T123+U123</f>
        <v>0</v>
      </c>
      <c r="W123" s="339">
        <f>IF(Q123=0,0,((V123/Q123)-1)*100)</f>
        <v>0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0</v>
      </c>
      <c r="N124" s="85">
        <f t="shared" ref="N124" si="235">+N121+N122+N123</f>
        <v>0</v>
      </c>
      <c r="O124" s="177">
        <f t="shared" ref="O124" si="236">+O121+O122+O123</f>
        <v>0</v>
      </c>
      <c r="P124" s="86">
        <f t="shared" ref="P124" si="237">+P121+P122+P123</f>
        <v>0</v>
      </c>
      <c r="Q124" s="177">
        <f t="shared" ref="Q124" si="238">+Q121+Q122+Q123</f>
        <v>0</v>
      </c>
      <c r="R124" s="85">
        <f t="shared" ref="R124" si="239">+R121+R122+R123</f>
        <v>0</v>
      </c>
      <c r="S124" s="85">
        <f t="shared" ref="S124" si="240">+S121+S122+S123</f>
        <v>0</v>
      </c>
      <c r="T124" s="177">
        <f t="shared" ref="T124" si="241">+T121+T122+T123</f>
        <v>0</v>
      </c>
      <c r="U124" s="86">
        <f t="shared" ref="U124" si="242">+U121+U122+U123</f>
        <v>0</v>
      </c>
      <c r="V124" s="177">
        <f t="shared" ref="V124" si="243">+V121+V122+V123</f>
        <v>0</v>
      </c>
      <c r="W124" s="87">
        <f>IF(Q124=0,0,((V124/Q124)-1)*100)</f>
        <v>0</v>
      </c>
    </row>
    <row r="125" spans="1:23" ht="13.5" thickTop="1" x14ac:dyDescent="0.2">
      <c r="A125" s="324"/>
      <c r="K125" s="324"/>
      <c r="L125" s="59" t="s">
        <v>21</v>
      </c>
      <c r="M125" s="75">
        <v>0</v>
      </c>
      <c r="N125" s="76">
        <v>0</v>
      </c>
      <c r="O125" s="176">
        <f>SUM(M125:N125)</f>
        <v>0</v>
      </c>
      <c r="P125" s="97">
        <v>0</v>
      </c>
      <c r="Q125" s="174">
        <f>O125+P125</f>
        <v>0</v>
      </c>
      <c r="R125" s="75">
        <v>0</v>
      </c>
      <c r="S125" s="76">
        <v>0</v>
      </c>
      <c r="T125" s="176">
        <f>SUM(R125:S125)</f>
        <v>0</v>
      </c>
      <c r="U125" s="97">
        <v>0</v>
      </c>
      <c r="V125" s="174">
        <f>T125+U125</f>
        <v>0</v>
      </c>
      <c r="W125" s="339">
        <f>IF(Q125=0,0,((V125/Q125)-1)*100)</f>
        <v>0</v>
      </c>
    </row>
    <row r="126" spans="1:23" x14ac:dyDescent="0.2">
      <c r="A126" s="324"/>
      <c r="K126" s="324"/>
      <c r="L126" s="59" t="s">
        <v>22</v>
      </c>
      <c r="M126" s="75">
        <v>0</v>
      </c>
      <c r="N126" s="76">
        <v>0</v>
      </c>
      <c r="O126" s="176">
        <f>SUM(M126:N126)</f>
        <v>0</v>
      </c>
      <c r="P126" s="94">
        <v>0</v>
      </c>
      <c r="Q126" s="174">
        <f>O126+P126</f>
        <v>0</v>
      </c>
      <c r="R126" s="75">
        <v>0</v>
      </c>
      <c r="S126" s="76">
        <v>0</v>
      </c>
      <c r="T126" s="176">
        <f>SUM(R126:S126)</f>
        <v>0</v>
      </c>
      <c r="U126" s="94">
        <v>0</v>
      </c>
      <c r="V126" s="174">
        <f>T126+U126</f>
        <v>0</v>
      </c>
      <c r="W126" s="339">
        <f t="shared" ref="W126" si="244">IF(Q126=0,0,((V126/Q126)-1)*100)</f>
        <v>0</v>
      </c>
    </row>
    <row r="127" spans="1:23" ht="13.5" thickBot="1" x14ac:dyDescent="0.25">
      <c r="A127" s="324"/>
      <c r="K127" s="324"/>
      <c r="L127" s="59" t="s">
        <v>23</v>
      </c>
      <c r="M127" s="75"/>
      <c r="N127" s="76"/>
      <c r="O127" s="176">
        <f>SUM(M127:N127)</f>
        <v>0</v>
      </c>
      <c r="P127" s="94"/>
      <c r="Q127" s="174">
        <f>O127+P127</f>
        <v>0</v>
      </c>
      <c r="R127" s="75">
        <v>0</v>
      </c>
      <c r="S127" s="76">
        <v>0</v>
      </c>
      <c r="T127" s="176">
        <f>SUM(R127:S127)</f>
        <v>0</v>
      </c>
      <c r="U127" s="94">
        <v>0</v>
      </c>
      <c r="V127" s="174">
        <f>T127+U127</f>
        <v>0</v>
      </c>
      <c r="W127" s="339">
        <f>IF(Q127=0,0,((V127/Q127)-1)*100)</f>
        <v>0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0</v>
      </c>
      <c r="N128" s="85">
        <f t="shared" ref="N128:V128" si="245">+N125+N126+N127</f>
        <v>0</v>
      </c>
      <c r="O128" s="177">
        <f t="shared" si="245"/>
        <v>0</v>
      </c>
      <c r="P128" s="86">
        <f t="shared" si="245"/>
        <v>0</v>
      </c>
      <c r="Q128" s="177">
        <f t="shared" si="245"/>
        <v>0</v>
      </c>
      <c r="R128" s="85">
        <f t="shared" si="245"/>
        <v>0</v>
      </c>
      <c r="S128" s="85">
        <f t="shared" si="245"/>
        <v>0</v>
      </c>
      <c r="T128" s="177">
        <f t="shared" si="245"/>
        <v>0</v>
      </c>
      <c r="U128" s="86">
        <f t="shared" si="245"/>
        <v>0</v>
      </c>
      <c r="V128" s="177">
        <f t="shared" si="245"/>
        <v>0</v>
      </c>
      <c r="W128" s="87">
        <f>IF(Q128=0,0,((V128/Q128)-1)*100)</f>
        <v>0</v>
      </c>
    </row>
    <row r="129" spans="12:23" ht="14.25" thickTop="1" thickBot="1" x14ac:dyDescent="0.25">
      <c r="L129" s="79" t="s">
        <v>62</v>
      </c>
      <c r="M129" s="80">
        <f>+M120+M124+M128</f>
        <v>0</v>
      </c>
      <c r="N129" s="81">
        <f t="shared" ref="N129:V129" si="246">+N120+N124+N128</f>
        <v>0</v>
      </c>
      <c r="O129" s="175">
        <f t="shared" si="246"/>
        <v>0</v>
      </c>
      <c r="P129" s="80">
        <f t="shared" si="246"/>
        <v>0</v>
      </c>
      <c r="Q129" s="175">
        <f t="shared" si="246"/>
        <v>0</v>
      </c>
      <c r="R129" s="80">
        <f t="shared" si="246"/>
        <v>0</v>
      </c>
      <c r="S129" s="81">
        <f t="shared" si="246"/>
        <v>0</v>
      </c>
      <c r="T129" s="175">
        <f t="shared" si="246"/>
        <v>0</v>
      </c>
      <c r="U129" s="80">
        <f t="shared" si="246"/>
        <v>0</v>
      </c>
      <c r="V129" s="175">
        <f t="shared" si="246"/>
        <v>0</v>
      </c>
      <c r="W129" s="82">
        <f t="shared" ref="W129" si="247">IF(Q129=0,0,((V129/Q129)-1)*100)</f>
        <v>0</v>
      </c>
    </row>
    <row r="130" spans="12:23" ht="14.25" thickTop="1" thickBot="1" x14ac:dyDescent="0.25">
      <c r="L130" s="79" t="s">
        <v>63</v>
      </c>
      <c r="M130" s="80">
        <f>+M116+M120+M124+M128</f>
        <v>0</v>
      </c>
      <c r="N130" s="81">
        <f t="shared" ref="N130:V130" si="248">+N116+N120+N124+N128</f>
        <v>1</v>
      </c>
      <c r="O130" s="175">
        <f t="shared" si="248"/>
        <v>1</v>
      </c>
      <c r="P130" s="80">
        <f t="shared" si="248"/>
        <v>0</v>
      </c>
      <c r="Q130" s="175">
        <f t="shared" si="248"/>
        <v>1</v>
      </c>
      <c r="R130" s="80">
        <f t="shared" si="248"/>
        <v>0</v>
      </c>
      <c r="S130" s="81">
        <f t="shared" si="248"/>
        <v>0</v>
      </c>
      <c r="T130" s="175">
        <f t="shared" si="248"/>
        <v>0</v>
      </c>
      <c r="U130" s="80">
        <f t="shared" si="248"/>
        <v>0</v>
      </c>
      <c r="V130" s="175">
        <f t="shared" si="248"/>
        <v>0</v>
      </c>
      <c r="W130" s="82">
        <f>IF(Q130=0,0,((V130/Q130)-1)*100)</f>
        <v>-100</v>
      </c>
    </row>
    <row r="131" spans="12:23" ht="12.75" customHeight="1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2.75" customHeight="1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3.5" customHeight="1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3.5" customHeight="1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58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90"/>
      <c r="Q136" s="61"/>
      <c r="R136" s="60"/>
      <c r="S136" s="54"/>
      <c r="T136" s="61"/>
      <c r="U136" s="90"/>
      <c r="V136" s="61"/>
      <c r="W136" s="63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91" t="s">
        <v>32</v>
      </c>
      <c r="Q137" s="67" t="s">
        <v>7</v>
      </c>
      <c r="R137" s="65" t="s">
        <v>35</v>
      </c>
      <c r="S137" s="66" t="s">
        <v>36</v>
      </c>
      <c r="T137" s="67" t="s">
        <v>37</v>
      </c>
      <c r="U137" s="91" t="s">
        <v>32</v>
      </c>
      <c r="V137" s="67" t="s">
        <v>7</v>
      </c>
      <c r="W137" s="69"/>
    </row>
    <row r="138" spans="12:23" ht="5.25" customHeight="1" thickTop="1" x14ac:dyDescent="0.2">
      <c r="L138" s="59"/>
      <c r="M138" s="70"/>
      <c r="N138" s="71"/>
      <c r="O138" s="72"/>
      <c r="P138" s="92"/>
      <c r="Q138" s="72"/>
      <c r="R138" s="70"/>
      <c r="S138" s="71"/>
      <c r="T138" s="72"/>
      <c r="U138" s="92"/>
      <c r="V138" s="72"/>
      <c r="W138" s="93"/>
    </row>
    <row r="139" spans="12:23" x14ac:dyDescent="0.2">
      <c r="L139" s="59" t="s">
        <v>10</v>
      </c>
      <c r="M139" s="75">
        <f t="shared" ref="M139:N141" si="249">+M87+M113</f>
        <v>1288</v>
      </c>
      <c r="N139" s="76">
        <f t="shared" si="249"/>
        <v>1163</v>
      </c>
      <c r="O139" s="174">
        <f>M139+N139</f>
        <v>2451</v>
      </c>
      <c r="P139" s="94">
        <f>+P87+P113</f>
        <v>0</v>
      </c>
      <c r="Q139" s="174">
        <f>O139+P139</f>
        <v>2451</v>
      </c>
      <c r="R139" s="75">
        <f t="shared" ref="R139:S141" si="250">+R87+R113</f>
        <v>1388</v>
      </c>
      <c r="S139" s="76">
        <f t="shared" si="250"/>
        <v>961</v>
      </c>
      <c r="T139" s="174">
        <f>R139+S139</f>
        <v>2349</v>
      </c>
      <c r="U139" s="94">
        <f>+U87+U113</f>
        <v>0</v>
      </c>
      <c r="V139" s="174">
        <f>T139+U139</f>
        <v>2349</v>
      </c>
      <c r="W139" s="95">
        <f>IF(Q139=0,0,((V139/Q139)-1)*100)</f>
        <v>-4.1615667074663349</v>
      </c>
    </row>
    <row r="140" spans="12:23" x14ac:dyDescent="0.2">
      <c r="L140" s="59" t="s">
        <v>11</v>
      </c>
      <c r="M140" s="75">
        <f t="shared" si="249"/>
        <v>1342</v>
      </c>
      <c r="N140" s="76">
        <f t="shared" si="249"/>
        <v>1215</v>
      </c>
      <c r="O140" s="174">
        <f>M140+N140</f>
        <v>2557</v>
      </c>
      <c r="P140" s="94">
        <f>+P88+P114</f>
        <v>0</v>
      </c>
      <c r="Q140" s="174">
        <f>O140+P140</f>
        <v>2557</v>
      </c>
      <c r="R140" s="75">
        <f t="shared" si="250"/>
        <v>1555</v>
      </c>
      <c r="S140" s="76">
        <f t="shared" si="250"/>
        <v>1078</v>
      </c>
      <c r="T140" s="174">
        <f>R140+S140</f>
        <v>2633</v>
      </c>
      <c r="U140" s="94">
        <f>+U88+U114</f>
        <v>0</v>
      </c>
      <c r="V140" s="174">
        <f>T140+U140</f>
        <v>2633</v>
      </c>
      <c r="W140" s="95">
        <f>IF(Q140=0,0,((V140/Q140)-1)*100)</f>
        <v>2.9722330856472468</v>
      </c>
    </row>
    <row r="141" spans="12:23" ht="13.5" thickBot="1" x14ac:dyDescent="0.25">
      <c r="L141" s="64" t="s">
        <v>12</v>
      </c>
      <c r="M141" s="75">
        <f t="shared" si="249"/>
        <v>1479</v>
      </c>
      <c r="N141" s="76">
        <f t="shared" si="249"/>
        <v>1143</v>
      </c>
      <c r="O141" s="174">
        <f>M141+N141</f>
        <v>2622</v>
      </c>
      <c r="P141" s="94">
        <f>+P89+P115</f>
        <v>0</v>
      </c>
      <c r="Q141" s="174">
        <f>O141+P141</f>
        <v>2622</v>
      </c>
      <c r="R141" s="75">
        <f t="shared" si="250"/>
        <v>1391</v>
      </c>
      <c r="S141" s="76">
        <f t="shared" si="250"/>
        <v>1069</v>
      </c>
      <c r="T141" s="174">
        <f>R141+S141</f>
        <v>2460</v>
      </c>
      <c r="U141" s="94">
        <f>+U89+U115</f>
        <v>0</v>
      </c>
      <c r="V141" s="174">
        <f>T141+U141</f>
        <v>2460</v>
      </c>
      <c r="W141" s="95">
        <f>IF(Q141=0,0,((V141/Q141)-1)*100)</f>
        <v>-6.1784897025171652</v>
      </c>
    </row>
    <row r="142" spans="12:23" ht="14.25" thickTop="1" thickBot="1" x14ac:dyDescent="0.25">
      <c r="L142" s="79" t="s">
        <v>38</v>
      </c>
      <c r="M142" s="80">
        <f t="shared" ref="M142:Q142" si="251">+M139+M140+M141</f>
        <v>4109</v>
      </c>
      <c r="N142" s="81">
        <f t="shared" si="251"/>
        <v>3521</v>
      </c>
      <c r="O142" s="175">
        <f t="shared" si="251"/>
        <v>7630</v>
      </c>
      <c r="P142" s="80">
        <f t="shared" si="251"/>
        <v>0</v>
      </c>
      <c r="Q142" s="175">
        <f t="shared" si="251"/>
        <v>7630</v>
      </c>
      <c r="R142" s="80">
        <f t="shared" ref="R142:V142" si="252">+R139+R140+R141</f>
        <v>4334</v>
      </c>
      <c r="S142" s="81">
        <f t="shared" si="252"/>
        <v>3108</v>
      </c>
      <c r="T142" s="175">
        <f t="shared" si="252"/>
        <v>7442</v>
      </c>
      <c r="U142" s="80">
        <f t="shared" si="252"/>
        <v>0</v>
      </c>
      <c r="V142" s="175">
        <f t="shared" si="252"/>
        <v>7442</v>
      </c>
      <c r="W142" s="82">
        <f t="shared" ref="W142" si="253">IF(Q142=0,0,((V142/Q142)-1)*100)</f>
        <v>-2.4639580602883404</v>
      </c>
    </row>
    <row r="143" spans="12:23" ht="13.5" thickTop="1" x14ac:dyDescent="0.2">
      <c r="L143" s="59" t="s">
        <v>13</v>
      </c>
      <c r="M143" s="75">
        <f t="shared" ref="M143:N145" si="254">+M91+M117</f>
        <v>1393</v>
      </c>
      <c r="N143" s="76">
        <f t="shared" si="254"/>
        <v>945</v>
      </c>
      <c r="O143" s="174">
        <f t="shared" ref="O143" si="255">M143+N143</f>
        <v>2338</v>
      </c>
      <c r="P143" s="94">
        <f>+P91+P117</f>
        <v>0</v>
      </c>
      <c r="Q143" s="174">
        <f>O143+P143</f>
        <v>2338</v>
      </c>
      <c r="R143" s="75">
        <f t="shared" ref="R143:S145" si="256">+R91+R117</f>
        <v>1366</v>
      </c>
      <c r="S143" s="76">
        <f t="shared" si="256"/>
        <v>1015</v>
      </c>
      <c r="T143" s="174">
        <f>R143+S143</f>
        <v>2381</v>
      </c>
      <c r="U143" s="94">
        <f>+U91+U117</f>
        <v>0</v>
      </c>
      <c r="V143" s="174">
        <f>T143+U143</f>
        <v>2381</v>
      </c>
      <c r="W143" s="95">
        <f>IF(Q143=0,0,((V143/Q143)-1)*100)</f>
        <v>1.839178785286566</v>
      </c>
    </row>
    <row r="144" spans="12:23" x14ac:dyDescent="0.2">
      <c r="L144" s="59" t="s">
        <v>14</v>
      </c>
      <c r="M144" s="75">
        <f t="shared" si="254"/>
        <v>1068</v>
      </c>
      <c r="N144" s="76">
        <f t="shared" si="254"/>
        <v>955</v>
      </c>
      <c r="O144" s="174">
        <f>M144+N144</f>
        <v>2023</v>
      </c>
      <c r="P144" s="94">
        <f>+P92+P118</f>
        <v>0</v>
      </c>
      <c r="Q144" s="174">
        <f>O144+P144</f>
        <v>2023</v>
      </c>
      <c r="R144" s="75">
        <f t="shared" si="256"/>
        <v>1248</v>
      </c>
      <c r="S144" s="76">
        <f t="shared" si="256"/>
        <v>1041</v>
      </c>
      <c r="T144" s="174">
        <f t="shared" ref="T144:T147" si="257">R144+S144</f>
        <v>2289</v>
      </c>
      <c r="U144" s="94">
        <f>+U92+U118</f>
        <v>0</v>
      </c>
      <c r="V144" s="174">
        <f>T144+U144</f>
        <v>2289</v>
      </c>
      <c r="W144" s="95">
        <f>IF(Q144=0,0,((V144/Q144)-1)*100)</f>
        <v>13.148788927335641</v>
      </c>
    </row>
    <row r="145" spans="1:23" ht="13.5" thickBot="1" x14ac:dyDescent="0.25">
      <c r="L145" s="59" t="s">
        <v>15</v>
      </c>
      <c r="M145" s="75">
        <f t="shared" si="254"/>
        <v>1465</v>
      </c>
      <c r="N145" s="76">
        <f t="shared" si="254"/>
        <v>1183</v>
      </c>
      <c r="O145" s="174">
        <f>M145+N145</f>
        <v>2648</v>
      </c>
      <c r="P145" s="94">
        <f>+P93+P119</f>
        <v>0</v>
      </c>
      <c r="Q145" s="174">
        <f>O145+P145</f>
        <v>2648</v>
      </c>
      <c r="R145" s="75">
        <f t="shared" si="256"/>
        <v>1463</v>
      </c>
      <c r="S145" s="76">
        <f t="shared" si="256"/>
        <v>1324</v>
      </c>
      <c r="T145" s="174">
        <f t="shared" si="257"/>
        <v>2787</v>
      </c>
      <c r="U145" s="94">
        <f>+U93+U119</f>
        <v>0</v>
      </c>
      <c r="V145" s="174">
        <f>T145+U145</f>
        <v>2787</v>
      </c>
      <c r="W145" s="95">
        <f>IF(Q145=0,0,((V145/Q145)-1)*100)</f>
        <v>5.2492447129909303</v>
      </c>
    </row>
    <row r="146" spans="1:23" ht="14.25" thickTop="1" thickBot="1" x14ac:dyDescent="0.25">
      <c r="L146" s="79" t="s">
        <v>61</v>
      </c>
      <c r="M146" s="80">
        <f>+M143+M144+M145</f>
        <v>3926</v>
      </c>
      <c r="N146" s="81">
        <f t="shared" ref="N146:V146" si="258">+N143+N144+N145</f>
        <v>3083</v>
      </c>
      <c r="O146" s="175">
        <f t="shared" si="258"/>
        <v>7009</v>
      </c>
      <c r="P146" s="80">
        <f t="shared" si="258"/>
        <v>0</v>
      </c>
      <c r="Q146" s="175">
        <f t="shared" si="258"/>
        <v>7009</v>
      </c>
      <c r="R146" s="80">
        <f>+R143+R144+R145</f>
        <v>4077</v>
      </c>
      <c r="S146" s="81">
        <f>+S143+S144+S145</f>
        <v>3380</v>
      </c>
      <c r="T146" s="175">
        <f t="shared" si="257"/>
        <v>7457</v>
      </c>
      <c r="U146" s="80">
        <f t="shared" si="258"/>
        <v>0</v>
      </c>
      <c r="V146" s="175">
        <f t="shared" si="258"/>
        <v>7457</v>
      </c>
      <c r="W146" s="82">
        <f t="shared" ref="W146" si="259">IF(Q146=0,0,((V146/Q146)-1)*100)</f>
        <v>6.3917819945783938</v>
      </c>
    </row>
    <row r="147" spans="1:23" ht="13.5" thickTop="1" x14ac:dyDescent="0.2">
      <c r="L147" s="59" t="s">
        <v>16</v>
      </c>
      <c r="M147" s="75">
        <f t="shared" ref="M147:N149" si="260">+M95+M121</f>
        <v>1133</v>
      </c>
      <c r="N147" s="76">
        <f t="shared" si="260"/>
        <v>1027</v>
      </c>
      <c r="O147" s="174">
        <f>M147+N147</f>
        <v>2160</v>
      </c>
      <c r="P147" s="94">
        <f>+P95+P121</f>
        <v>0</v>
      </c>
      <c r="Q147" s="174">
        <f>O147+P147</f>
        <v>2160</v>
      </c>
      <c r="R147" s="75">
        <f t="shared" ref="R147:S149" si="261">+R95+R121</f>
        <v>77</v>
      </c>
      <c r="S147" s="76">
        <f t="shared" si="261"/>
        <v>126</v>
      </c>
      <c r="T147" s="174">
        <f t="shared" si="257"/>
        <v>203</v>
      </c>
      <c r="U147" s="94">
        <f>+U95+U121</f>
        <v>0</v>
      </c>
      <c r="V147" s="174">
        <f>T147+U147</f>
        <v>203</v>
      </c>
      <c r="W147" s="95">
        <f t="shared" ref="W147" si="262">IF(Q147=0,0,((V147/Q147)-1)*100)</f>
        <v>-90.601851851851862</v>
      </c>
    </row>
    <row r="148" spans="1:23" x14ac:dyDescent="0.2">
      <c r="L148" s="59" t="s">
        <v>66</v>
      </c>
      <c r="M148" s="75">
        <f t="shared" si="260"/>
        <v>1192</v>
      </c>
      <c r="N148" s="76">
        <f t="shared" si="260"/>
        <v>926</v>
      </c>
      <c r="O148" s="174">
        <f>M148+N148</f>
        <v>2118</v>
      </c>
      <c r="P148" s="94">
        <f>+P96+P122</f>
        <v>0</v>
      </c>
      <c r="Q148" s="174">
        <f>O148+P148</f>
        <v>2118</v>
      </c>
      <c r="R148" s="75">
        <f t="shared" si="261"/>
        <v>55</v>
      </c>
      <c r="S148" s="76">
        <f t="shared" si="261"/>
        <v>72</v>
      </c>
      <c r="T148" s="174">
        <f>R148+S148</f>
        <v>127</v>
      </c>
      <c r="U148" s="94">
        <f>+U96+U122</f>
        <v>0</v>
      </c>
      <c r="V148" s="174">
        <f>T148+U148</f>
        <v>127</v>
      </c>
      <c r="W148" s="95">
        <f t="shared" ref="W148" si="263">IF(Q148=0,0,((V148/Q148)-1)*100)</f>
        <v>-94.003777148253064</v>
      </c>
    </row>
    <row r="149" spans="1:23" ht="13.5" thickBot="1" x14ac:dyDescent="0.25">
      <c r="L149" s="59" t="s">
        <v>18</v>
      </c>
      <c r="M149" s="75">
        <f t="shared" si="260"/>
        <v>1192</v>
      </c>
      <c r="N149" s="76">
        <f t="shared" si="260"/>
        <v>810</v>
      </c>
      <c r="O149" s="176">
        <f>M149+N149</f>
        <v>2002</v>
      </c>
      <c r="P149" s="96">
        <f>+P97+P123</f>
        <v>0</v>
      </c>
      <c r="Q149" s="174">
        <f>O149+P149</f>
        <v>2002</v>
      </c>
      <c r="R149" s="75">
        <f t="shared" si="261"/>
        <v>115</v>
      </c>
      <c r="S149" s="76">
        <f t="shared" si="261"/>
        <v>168</v>
      </c>
      <c r="T149" s="176">
        <f>R149+S149</f>
        <v>283</v>
      </c>
      <c r="U149" s="96">
        <f>+U97+U123</f>
        <v>0</v>
      </c>
      <c r="V149" s="174">
        <f>T149+U149</f>
        <v>283</v>
      </c>
      <c r="W149" s="95">
        <f>IF(Q149=0,0,((V149/Q149)-1)*100)</f>
        <v>-85.864135864135861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3517</v>
      </c>
      <c r="N150" s="85">
        <f t="shared" ref="N150" si="264">+N147+N148+N149</f>
        <v>2763</v>
      </c>
      <c r="O150" s="177">
        <f t="shared" ref="O150" si="265">+O147+O148+O149</f>
        <v>6280</v>
      </c>
      <c r="P150" s="86">
        <f t="shared" ref="P150" si="266">+P147+P148+P149</f>
        <v>0</v>
      </c>
      <c r="Q150" s="177">
        <f t="shared" ref="Q150" si="267">+Q147+Q148+Q149</f>
        <v>6280</v>
      </c>
      <c r="R150" s="85">
        <f t="shared" ref="R150" si="268">+R147+R148+R149</f>
        <v>247</v>
      </c>
      <c r="S150" s="85">
        <f t="shared" ref="S150" si="269">+S147+S148+S149</f>
        <v>366</v>
      </c>
      <c r="T150" s="177">
        <f t="shared" ref="T150" si="270">+T147+T148+T149</f>
        <v>613</v>
      </c>
      <c r="U150" s="86">
        <f t="shared" ref="U150" si="271">+U147+U148+U149</f>
        <v>0</v>
      </c>
      <c r="V150" s="177">
        <f t="shared" ref="V150" si="272">+V147+V148+V149</f>
        <v>613</v>
      </c>
      <c r="W150" s="87">
        <f>IF(Q150=0,0,((V150/Q150)-1)*100)</f>
        <v>-90.238853503184714</v>
      </c>
    </row>
    <row r="151" spans="1:23" ht="13.5" thickTop="1" x14ac:dyDescent="0.2">
      <c r="L151" s="59" t="s">
        <v>21</v>
      </c>
      <c r="M151" s="75">
        <f t="shared" ref="M151:N153" si="273">+M99+M125</f>
        <v>1412</v>
      </c>
      <c r="N151" s="76">
        <f t="shared" si="273"/>
        <v>802</v>
      </c>
      <c r="O151" s="176">
        <f>M151+N151</f>
        <v>2214</v>
      </c>
      <c r="P151" s="97">
        <f>+P99+P125</f>
        <v>0</v>
      </c>
      <c r="Q151" s="174">
        <f>O151+P151</f>
        <v>2214</v>
      </c>
      <c r="R151" s="75">
        <f t="shared" ref="R151:S153" si="274">+R99+R125</f>
        <v>99</v>
      </c>
      <c r="S151" s="76">
        <f t="shared" si="274"/>
        <v>186</v>
      </c>
      <c r="T151" s="176">
        <f>R151+S151</f>
        <v>285</v>
      </c>
      <c r="U151" s="97">
        <f>+U99+U125</f>
        <v>0</v>
      </c>
      <c r="V151" s="174">
        <f>T151+U151</f>
        <v>285</v>
      </c>
      <c r="W151" s="95">
        <f>IF(Q151=0,0,((V151/Q151)-1)*100)</f>
        <v>-87.12737127371274</v>
      </c>
    </row>
    <row r="152" spans="1:23" x14ac:dyDescent="0.2">
      <c r="L152" s="59" t="s">
        <v>22</v>
      </c>
      <c r="M152" s="75">
        <f t="shared" si="273"/>
        <v>1313</v>
      </c>
      <c r="N152" s="76">
        <f t="shared" si="273"/>
        <v>832</v>
      </c>
      <c r="O152" s="176">
        <f t="shared" ref="O152" si="275">M152+N152</f>
        <v>2145</v>
      </c>
      <c r="P152" s="94">
        <f>+P100+P126</f>
        <v>0</v>
      </c>
      <c r="Q152" s="174">
        <f>O152+P152</f>
        <v>2145</v>
      </c>
      <c r="R152" s="75">
        <f t="shared" si="274"/>
        <v>21</v>
      </c>
      <c r="S152" s="76">
        <f t="shared" si="274"/>
        <v>54</v>
      </c>
      <c r="T152" s="176">
        <f t="shared" ref="T152" si="276">R152+S152</f>
        <v>75</v>
      </c>
      <c r="U152" s="94">
        <f>+U100+U126</f>
        <v>0</v>
      </c>
      <c r="V152" s="174">
        <f>T152+U152</f>
        <v>75</v>
      </c>
      <c r="W152" s="95">
        <f t="shared" ref="W152" si="277">IF(Q152=0,0,((V152/Q152)-1)*100)</f>
        <v>-96.503496503496507</v>
      </c>
    </row>
    <row r="153" spans="1:23" ht="13.5" thickBot="1" x14ac:dyDescent="0.25">
      <c r="A153" s="324"/>
      <c r="K153" s="324"/>
      <c r="L153" s="59" t="s">
        <v>23</v>
      </c>
      <c r="M153" s="75">
        <f t="shared" si="273"/>
        <v>1256</v>
      </c>
      <c r="N153" s="76">
        <f t="shared" si="273"/>
        <v>899</v>
      </c>
      <c r="O153" s="176">
        <f>M153+N153</f>
        <v>2155</v>
      </c>
      <c r="P153" s="94">
        <f>+P101+P127</f>
        <v>0</v>
      </c>
      <c r="Q153" s="174">
        <f>O153+P153</f>
        <v>2155</v>
      </c>
      <c r="R153" s="75">
        <f t="shared" si="274"/>
        <v>35</v>
      </c>
      <c r="S153" s="76">
        <f t="shared" si="274"/>
        <v>51</v>
      </c>
      <c r="T153" s="176">
        <f>R153+S153</f>
        <v>86</v>
      </c>
      <c r="U153" s="94">
        <f>+U101+U127</f>
        <v>0</v>
      </c>
      <c r="V153" s="174">
        <f>T153+U153</f>
        <v>86</v>
      </c>
      <c r="W153" s="95">
        <f>IF(Q153=0,0,((V153/Q153)-1)*100)</f>
        <v>-96.009280742459396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3981</v>
      </c>
      <c r="N154" s="85">
        <f t="shared" ref="N154:V154" si="278">+N151+N152+N153</f>
        <v>2533</v>
      </c>
      <c r="O154" s="177">
        <f t="shared" si="278"/>
        <v>6514</v>
      </c>
      <c r="P154" s="86">
        <f t="shared" si="278"/>
        <v>0</v>
      </c>
      <c r="Q154" s="177">
        <f t="shared" si="278"/>
        <v>6514</v>
      </c>
      <c r="R154" s="85">
        <f t="shared" si="278"/>
        <v>155</v>
      </c>
      <c r="S154" s="85">
        <f t="shared" si="278"/>
        <v>291</v>
      </c>
      <c r="T154" s="177">
        <f t="shared" si="278"/>
        <v>446</v>
      </c>
      <c r="U154" s="86">
        <f t="shared" si="278"/>
        <v>0</v>
      </c>
      <c r="V154" s="177">
        <f t="shared" si="278"/>
        <v>446</v>
      </c>
      <c r="W154" s="87">
        <f>IF(Q154=0,0,((V154/Q154)-1)*100)</f>
        <v>-93.153208474055887</v>
      </c>
    </row>
    <row r="155" spans="1:23" ht="14.25" thickTop="1" thickBot="1" x14ac:dyDescent="0.25">
      <c r="L155" s="79" t="s">
        <v>62</v>
      </c>
      <c r="M155" s="80">
        <f>+M146+M150+M154</f>
        <v>11424</v>
      </c>
      <c r="N155" s="81">
        <f t="shared" ref="N155:V155" si="279">+N146+N150+N154</f>
        <v>8379</v>
      </c>
      <c r="O155" s="175">
        <f t="shared" si="279"/>
        <v>19803</v>
      </c>
      <c r="P155" s="80">
        <f t="shared" si="279"/>
        <v>0</v>
      </c>
      <c r="Q155" s="175">
        <f t="shared" si="279"/>
        <v>19803</v>
      </c>
      <c r="R155" s="80">
        <f t="shared" si="279"/>
        <v>4479</v>
      </c>
      <c r="S155" s="81">
        <f t="shared" si="279"/>
        <v>4037</v>
      </c>
      <c r="T155" s="175">
        <f t="shared" si="279"/>
        <v>8516</v>
      </c>
      <c r="U155" s="80">
        <f t="shared" si="279"/>
        <v>0</v>
      </c>
      <c r="V155" s="175">
        <f t="shared" si="279"/>
        <v>8516</v>
      </c>
      <c r="W155" s="82">
        <f t="shared" ref="W155" si="280">IF(Q155=0,0,((V155/Q155)-1)*100)</f>
        <v>-56.996414684643739</v>
      </c>
    </row>
    <row r="156" spans="1:23" ht="14.25" thickTop="1" thickBot="1" x14ac:dyDescent="0.25">
      <c r="L156" s="79" t="s">
        <v>63</v>
      </c>
      <c r="M156" s="80">
        <f>+M142+M146+M150+M154</f>
        <v>15533</v>
      </c>
      <c r="N156" s="81">
        <f t="shared" ref="N156:V156" si="281">+N142+N146+N150+N154</f>
        <v>11900</v>
      </c>
      <c r="O156" s="175">
        <f t="shared" si="281"/>
        <v>27433</v>
      </c>
      <c r="P156" s="80">
        <f t="shared" si="281"/>
        <v>0</v>
      </c>
      <c r="Q156" s="175">
        <f t="shared" si="281"/>
        <v>27433</v>
      </c>
      <c r="R156" s="80">
        <f t="shared" si="281"/>
        <v>8813</v>
      </c>
      <c r="S156" s="81">
        <f t="shared" si="281"/>
        <v>7145</v>
      </c>
      <c r="T156" s="175">
        <f t="shared" si="281"/>
        <v>15958</v>
      </c>
      <c r="U156" s="80">
        <f t="shared" si="281"/>
        <v>0</v>
      </c>
      <c r="V156" s="175">
        <f t="shared" si="281"/>
        <v>15958</v>
      </c>
      <c r="W156" s="82">
        <f>IF(Q156=0,0,((V156/Q156)-1)*100)</f>
        <v>-41.829183829694159</v>
      </c>
    </row>
    <row r="157" spans="1:23" ht="13.5" customHeight="1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customHeight="1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13.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5"/>
      <c r="O161" s="215"/>
      <c r="P161" s="215"/>
      <c r="Q161" s="216"/>
      <c r="R161" s="215" t="s">
        <v>65</v>
      </c>
      <c r="S161" s="215"/>
      <c r="T161" s="215"/>
      <c r="U161" s="215"/>
      <c r="V161" s="216"/>
      <c r="W161" s="217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222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228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7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ref="Q166:Q167" si="282"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 t="shared" ref="V166:V173" si="283">T166+U166</f>
        <v>0</v>
      </c>
      <c r="W166" s="237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282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si="283"/>
        <v>0</v>
      </c>
      <c r="W167" s="237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284">+M165+M166+M167</f>
        <v>0</v>
      </c>
      <c r="N168" s="241">
        <f t="shared" si="284"/>
        <v>0</v>
      </c>
      <c r="O168" s="242">
        <f t="shared" si="284"/>
        <v>0</v>
      </c>
      <c r="P168" s="240">
        <f t="shared" si="284"/>
        <v>0</v>
      </c>
      <c r="Q168" s="242">
        <f t="shared" si="284"/>
        <v>0</v>
      </c>
      <c r="R168" s="240">
        <f t="shared" ref="R168:V168" si="285">+R165+R166+R167</f>
        <v>0</v>
      </c>
      <c r="S168" s="241">
        <f t="shared" si="285"/>
        <v>0</v>
      </c>
      <c r="T168" s="242">
        <f t="shared" si="285"/>
        <v>0</v>
      </c>
      <c r="U168" s="240">
        <f t="shared" si="285"/>
        <v>0</v>
      </c>
      <c r="V168" s="242">
        <f t="shared" si="285"/>
        <v>0</v>
      </c>
      <c r="W168" s="321">
        <f t="shared" ref="W168" si="286">IF(Q168=0,0,((V168/Q168)-1)*100)</f>
        <v>0</v>
      </c>
    </row>
    <row r="169" spans="12:23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" si="287"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 t="shared" si="283"/>
        <v>0</v>
      </c>
      <c r="W169" s="341">
        <f t="shared" ref="W169" si="288">IF(Q169=0,0,((V169/Q169)-1)*100)</f>
        <v>0</v>
      </c>
    </row>
    <row r="170" spans="12:23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 t="shared" ref="T170:T177" si="289">SUM(R170:S170)</f>
        <v>0</v>
      </c>
      <c r="U170" s="237">
        <v>0</v>
      </c>
      <c r="V170" s="236">
        <f>T170+U170</f>
        <v>0</v>
      </c>
      <c r="W170" s="341">
        <f>IF(Q170=0,0,((V170/Q170)-1)*100)</f>
        <v>0</v>
      </c>
    </row>
    <row r="171" spans="12:23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 t="shared" si="289"/>
        <v>0</v>
      </c>
      <c r="U171" s="237">
        <v>0</v>
      </c>
      <c r="V171" s="236">
        <f>T171+U171</f>
        <v>0</v>
      </c>
      <c r="W171" s="341">
        <f>IF(Q171=0,0,((V171/Q171)-1)*100)</f>
        <v>0</v>
      </c>
    </row>
    <row r="172" spans="12:23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290">+N169+N170+N171</f>
        <v>0</v>
      </c>
      <c r="O172" s="242">
        <f t="shared" si="290"/>
        <v>0</v>
      </c>
      <c r="P172" s="240">
        <f t="shared" si="290"/>
        <v>0</v>
      </c>
      <c r="Q172" s="242">
        <f t="shared" si="290"/>
        <v>0</v>
      </c>
      <c r="R172" s="240">
        <f>+R169+R170+R171</f>
        <v>0</v>
      </c>
      <c r="S172" s="241">
        <f>+S169+S170+S171</f>
        <v>0</v>
      </c>
      <c r="T172" s="242">
        <f t="shared" si="289"/>
        <v>0</v>
      </c>
      <c r="U172" s="240">
        <f t="shared" si="290"/>
        <v>0</v>
      </c>
      <c r="V172" s="242">
        <f t="shared" si="290"/>
        <v>0</v>
      </c>
      <c r="W172" s="340">
        <f t="shared" ref="W172" si="291">IF(Q172=0,0,((V172/Q172)-1)*100)</f>
        <v>0</v>
      </c>
    </row>
    <row r="173" spans="12:23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" si="292">O173+P173</f>
        <v>0</v>
      </c>
      <c r="R173" s="234">
        <v>0</v>
      </c>
      <c r="S173" s="235">
        <v>0</v>
      </c>
      <c r="T173" s="236">
        <f t="shared" si="289"/>
        <v>0</v>
      </c>
      <c r="U173" s="237">
        <v>0</v>
      </c>
      <c r="V173" s="236">
        <f t="shared" si="283"/>
        <v>0</v>
      </c>
      <c r="W173" s="341">
        <f>IF(Q173=0,0,((V173/Q173)-1)*100)</f>
        <v>0</v>
      </c>
    </row>
    <row r="174" spans="12:23" x14ac:dyDescent="0.2">
      <c r="L174" s="218" t="s">
        <v>66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41">
        <f t="shared" ref="W174" si="293">IF(Q174=0,0,((V174/Q174)-1)*100)</f>
        <v>0</v>
      </c>
    </row>
    <row r="175" spans="12:23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41">
        <f>IF(Q175=0,0,((V175/Q175)-1)*100)</f>
        <v>0</v>
      </c>
    </row>
    <row r="176" spans="12:23" ht="14.25" thickTop="1" thickBot="1" x14ac:dyDescent="0.25">
      <c r="L176" s="246" t="s">
        <v>19</v>
      </c>
      <c r="M176" s="247">
        <f>+M173+M174+M175</f>
        <v>0</v>
      </c>
      <c r="N176" s="247">
        <f t="shared" ref="N176:V176" si="294">+N173+N174+N175</f>
        <v>0</v>
      </c>
      <c r="O176" s="248">
        <f t="shared" si="294"/>
        <v>0</v>
      </c>
      <c r="P176" s="249">
        <f t="shared" si="294"/>
        <v>0</v>
      </c>
      <c r="Q176" s="248">
        <f t="shared" si="294"/>
        <v>0</v>
      </c>
      <c r="R176" s="247">
        <f t="shared" si="294"/>
        <v>0</v>
      </c>
      <c r="S176" s="247">
        <f t="shared" si="294"/>
        <v>0</v>
      </c>
      <c r="T176" s="248">
        <f t="shared" si="294"/>
        <v>0</v>
      </c>
      <c r="U176" s="249">
        <f t="shared" si="294"/>
        <v>0</v>
      </c>
      <c r="V176" s="248">
        <f t="shared" si="294"/>
        <v>0</v>
      </c>
      <c r="W176" s="342">
        <f>IF(Q176=0,0,((V176/Q176)-1)*100)</f>
        <v>0</v>
      </c>
    </row>
    <row r="177" spans="1:23" ht="13.5" thickTop="1" x14ac:dyDescent="0.2">
      <c r="A177" s="324"/>
      <c r="K177" s="324"/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 t="shared" si="289"/>
        <v>0</v>
      </c>
      <c r="U177" s="251">
        <v>0</v>
      </c>
      <c r="V177" s="244">
        <f>T177+U177</f>
        <v>0</v>
      </c>
      <c r="W177" s="341">
        <f>IF(Q177=0,0,((V177/Q177)-1)*100)</f>
        <v>0</v>
      </c>
    </row>
    <row r="178" spans="1:23" x14ac:dyDescent="0.2">
      <c r="A178" s="324"/>
      <c r="K178" s="324"/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41">
        <f t="shared" ref="W178" si="295">IF(Q178=0,0,((V178/Q178)-1)*100)</f>
        <v>0</v>
      </c>
    </row>
    <row r="179" spans="1:23" ht="13.5" thickBot="1" x14ac:dyDescent="0.25">
      <c r="A179" s="324"/>
      <c r="K179" s="324"/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41">
        <f>IF(Q179=0,0,((V179/Q179)-1)*100)</f>
        <v>0</v>
      </c>
    </row>
    <row r="180" spans="1:23" ht="14.25" thickTop="1" thickBot="1" x14ac:dyDescent="0.25">
      <c r="L180" s="246" t="s">
        <v>40</v>
      </c>
      <c r="M180" s="247">
        <f>+M177+M178+M179</f>
        <v>0</v>
      </c>
      <c r="N180" s="247">
        <f t="shared" ref="N180:V180" si="296">+N177+N178+N179</f>
        <v>0</v>
      </c>
      <c r="O180" s="248">
        <f t="shared" si="296"/>
        <v>0</v>
      </c>
      <c r="P180" s="249">
        <f t="shared" si="296"/>
        <v>0</v>
      </c>
      <c r="Q180" s="248">
        <f t="shared" si="296"/>
        <v>0</v>
      </c>
      <c r="R180" s="247">
        <f t="shared" si="296"/>
        <v>0</v>
      </c>
      <c r="S180" s="247">
        <f t="shared" si="296"/>
        <v>0</v>
      </c>
      <c r="T180" s="248">
        <f t="shared" si="296"/>
        <v>0</v>
      </c>
      <c r="U180" s="249">
        <f t="shared" si="296"/>
        <v>0</v>
      </c>
      <c r="V180" s="248">
        <f t="shared" si="296"/>
        <v>0</v>
      </c>
      <c r="W180" s="342">
        <f>IF(Q180=0,0,((V180/Q180)-1)*100)</f>
        <v>0</v>
      </c>
    </row>
    <row r="181" spans="1:23" ht="14.25" thickTop="1" thickBot="1" x14ac:dyDescent="0.25">
      <c r="L181" s="239" t="s">
        <v>62</v>
      </c>
      <c r="M181" s="240">
        <f>+M172+M176+M180</f>
        <v>0</v>
      </c>
      <c r="N181" s="241">
        <f t="shared" ref="N181:V181" si="297">+N172+N176+N180</f>
        <v>0</v>
      </c>
      <c r="O181" s="242">
        <f t="shared" si="297"/>
        <v>0</v>
      </c>
      <c r="P181" s="240">
        <f t="shared" si="297"/>
        <v>0</v>
      </c>
      <c r="Q181" s="242">
        <f t="shared" si="297"/>
        <v>0</v>
      </c>
      <c r="R181" s="240">
        <f t="shared" si="297"/>
        <v>0</v>
      </c>
      <c r="S181" s="241">
        <f t="shared" si="297"/>
        <v>0</v>
      </c>
      <c r="T181" s="242">
        <f t="shared" si="297"/>
        <v>0</v>
      </c>
      <c r="U181" s="240">
        <f t="shared" si="297"/>
        <v>0</v>
      </c>
      <c r="V181" s="242">
        <f t="shared" si="297"/>
        <v>0</v>
      </c>
      <c r="W181" s="340">
        <f t="shared" ref="W181" si="298">IF(Q181=0,0,((V181/Q181)-1)*100)</f>
        <v>0</v>
      </c>
    </row>
    <row r="182" spans="1:23" ht="14.25" thickTop="1" thickBot="1" x14ac:dyDescent="0.25">
      <c r="L182" s="239" t="s">
        <v>63</v>
      </c>
      <c r="M182" s="240">
        <f>+M168+M172+M176+M180</f>
        <v>0</v>
      </c>
      <c r="N182" s="241">
        <f t="shared" ref="N182:V182" si="299">+N168+N172+N176+N180</f>
        <v>0</v>
      </c>
      <c r="O182" s="242">
        <f t="shared" si="299"/>
        <v>0</v>
      </c>
      <c r="P182" s="240">
        <f t="shared" si="299"/>
        <v>0</v>
      </c>
      <c r="Q182" s="242">
        <f t="shared" si="299"/>
        <v>0</v>
      </c>
      <c r="R182" s="240">
        <f t="shared" si="299"/>
        <v>0</v>
      </c>
      <c r="S182" s="241">
        <f t="shared" si="299"/>
        <v>0</v>
      </c>
      <c r="T182" s="242">
        <f t="shared" si="299"/>
        <v>0</v>
      </c>
      <c r="U182" s="240">
        <f t="shared" si="299"/>
        <v>0</v>
      </c>
      <c r="V182" s="242">
        <f t="shared" si="299"/>
        <v>0</v>
      </c>
      <c r="W182" s="340">
        <f>IF(Q182=0,0,((V182/Q182)-1)*100)</f>
        <v>0</v>
      </c>
    </row>
    <row r="183" spans="1:23" ht="13.5" customHeight="1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customHeight="1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5"/>
      <c r="O187" s="215"/>
      <c r="P187" s="215"/>
      <c r="Q187" s="216"/>
      <c r="R187" s="215" t="s">
        <v>65</v>
      </c>
      <c r="S187" s="215"/>
      <c r="T187" s="215"/>
      <c r="U187" s="215"/>
      <c r="V187" s="216"/>
      <c r="W187" s="217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54"/>
      <c r="Q188" s="220"/>
      <c r="R188" s="219"/>
      <c r="S188" s="211"/>
      <c r="T188" s="220"/>
      <c r="U188" s="254"/>
      <c r="V188" s="220"/>
      <c r="W188" s="222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55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55" t="s">
        <v>32</v>
      </c>
      <c r="V189" s="226" t="s">
        <v>7</v>
      </c>
      <c r="W189" s="228"/>
    </row>
    <row r="190" spans="1:23" ht="6" customHeight="1" thickTop="1" x14ac:dyDescent="0.2">
      <c r="L190" s="218"/>
      <c r="M190" s="229"/>
      <c r="N190" s="230"/>
      <c r="O190" s="231"/>
      <c r="P190" s="256"/>
      <c r="Q190" s="231"/>
      <c r="R190" s="229"/>
      <c r="S190" s="230"/>
      <c r="T190" s="231"/>
      <c r="U190" s="256"/>
      <c r="V190" s="231"/>
      <c r="W190" s="257"/>
    </row>
    <row r="191" spans="1:23" x14ac:dyDescent="0.2">
      <c r="L191" s="218" t="s">
        <v>10</v>
      </c>
      <c r="M191" s="234">
        <v>0</v>
      </c>
      <c r="N191" s="235">
        <v>0</v>
      </c>
      <c r="O191" s="236">
        <f>+M191+N191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+R191+S191</f>
        <v>0</v>
      </c>
      <c r="U191" s="237">
        <v>0</v>
      </c>
      <c r="V191" s="236">
        <f>T191+U191</f>
        <v>0</v>
      </c>
      <c r="W191" s="274">
        <f>IF(Q191=0,0,((V191/Q191)-1)*100)</f>
        <v>0</v>
      </c>
    </row>
    <row r="192" spans="1:23" x14ac:dyDescent="0.2">
      <c r="L192" s="218" t="s">
        <v>11</v>
      </c>
      <c r="M192" s="234">
        <v>0</v>
      </c>
      <c r="N192" s="235">
        <v>0</v>
      </c>
      <c r="O192" s="236">
        <f t="shared" ref="O192:O193" si="300">+M192+N192</f>
        <v>0</v>
      </c>
      <c r="P192" s="237">
        <v>0</v>
      </c>
      <c r="Q192" s="236">
        <f t="shared" ref="Q192:Q195" si="301">O192+P192</f>
        <v>0</v>
      </c>
      <c r="R192" s="234">
        <v>0</v>
      </c>
      <c r="S192" s="235">
        <v>0</v>
      </c>
      <c r="T192" s="236">
        <f>+R192+S192</f>
        <v>0</v>
      </c>
      <c r="U192" s="237">
        <v>0</v>
      </c>
      <c r="V192" s="236">
        <f t="shared" ref="V192:V199" si="302">T192+U192</f>
        <v>0</v>
      </c>
      <c r="W192" s="274">
        <f>IF(Q192=0,0,((V192/Q192)-1)*100)</f>
        <v>0</v>
      </c>
    </row>
    <row r="193" spans="1:23" ht="13.5" thickBot="1" x14ac:dyDescent="0.25">
      <c r="L193" s="223" t="s">
        <v>12</v>
      </c>
      <c r="M193" s="234">
        <v>0</v>
      </c>
      <c r="N193" s="235">
        <v>0</v>
      </c>
      <c r="O193" s="236">
        <f t="shared" si="300"/>
        <v>0</v>
      </c>
      <c r="P193" s="237">
        <v>0</v>
      </c>
      <c r="Q193" s="236">
        <f t="shared" si="301"/>
        <v>0</v>
      </c>
      <c r="R193" s="234">
        <v>0</v>
      </c>
      <c r="S193" s="235">
        <v>0</v>
      </c>
      <c r="T193" s="236">
        <f t="shared" ref="T193" si="303">+R193+S193</f>
        <v>0</v>
      </c>
      <c r="U193" s="237">
        <v>0</v>
      </c>
      <c r="V193" s="236">
        <f t="shared" si="302"/>
        <v>0</v>
      </c>
      <c r="W193" s="274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P194" si="304">+M191+M192+M193</f>
        <v>0</v>
      </c>
      <c r="N194" s="241">
        <f t="shared" si="304"/>
        <v>0</v>
      </c>
      <c r="O194" s="242">
        <f t="shared" si="304"/>
        <v>0</v>
      </c>
      <c r="P194" s="240">
        <f t="shared" si="304"/>
        <v>0</v>
      </c>
      <c r="Q194" s="242">
        <f t="shared" si="301"/>
        <v>0</v>
      </c>
      <c r="R194" s="240">
        <f t="shared" ref="R194:U194" si="305">+R191+R192+R193</f>
        <v>0</v>
      </c>
      <c r="S194" s="241">
        <f t="shared" si="305"/>
        <v>0</v>
      </c>
      <c r="T194" s="242">
        <f t="shared" si="305"/>
        <v>0</v>
      </c>
      <c r="U194" s="240">
        <f t="shared" si="305"/>
        <v>0</v>
      </c>
      <c r="V194" s="242">
        <f t="shared" si="302"/>
        <v>0</v>
      </c>
      <c r="W194" s="321">
        <f t="shared" ref="W194" si="306">IF(Q194=0,0,((V194/Q194)-1)*100)</f>
        <v>0</v>
      </c>
    </row>
    <row r="195" spans="1:23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si="301"/>
        <v>0</v>
      </c>
      <c r="R195" s="234">
        <v>0</v>
      </c>
      <c r="S195" s="235">
        <v>0</v>
      </c>
      <c r="T195" s="236">
        <f>SUM(R195:S195)</f>
        <v>0</v>
      </c>
      <c r="U195" s="237">
        <v>0</v>
      </c>
      <c r="V195" s="236">
        <f t="shared" si="302"/>
        <v>0</v>
      </c>
      <c r="W195" s="274">
        <f t="shared" ref="W195" si="307">IF(Q195=0,0,((V195/Q195)-1)*100)</f>
        <v>0</v>
      </c>
    </row>
    <row r="196" spans="1:23" ht="15.75" customHeight="1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>O196+P196</f>
        <v>0</v>
      </c>
      <c r="R196" s="234">
        <v>0</v>
      </c>
      <c r="S196" s="235">
        <v>0</v>
      </c>
      <c r="T196" s="236">
        <f t="shared" ref="T196:T203" si="308">SUM(R196:S196)</f>
        <v>0</v>
      </c>
      <c r="U196" s="237">
        <v>0</v>
      </c>
      <c r="V196" s="236">
        <f>T196+U196</f>
        <v>0</v>
      </c>
      <c r="W196" s="343">
        <f>IF(Q196=0,0,((V196/Q196)-1)*100)</f>
        <v>0</v>
      </c>
    </row>
    <row r="197" spans="1:23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0</v>
      </c>
      <c r="S197" s="235">
        <v>0</v>
      </c>
      <c r="T197" s="236">
        <f t="shared" si="308"/>
        <v>0</v>
      </c>
      <c r="U197" s="237">
        <v>0</v>
      </c>
      <c r="V197" s="236">
        <f>T197+U197</f>
        <v>0</v>
      </c>
      <c r="W197" s="343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309">+N195+N196+N197</f>
        <v>0</v>
      </c>
      <c r="O198" s="242">
        <f t="shared" si="309"/>
        <v>0</v>
      </c>
      <c r="P198" s="240">
        <f t="shared" si="309"/>
        <v>0</v>
      </c>
      <c r="Q198" s="242">
        <f t="shared" si="309"/>
        <v>0</v>
      </c>
      <c r="R198" s="240">
        <f>+R195+R196+R197</f>
        <v>0</v>
      </c>
      <c r="S198" s="241">
        <f>+S195+S196+S197</f>
        <v>0</v>
      </c>
      <c r="T198" s="242">
        <f t="shared" si="308"/>
        <v>0</v>
      </c>
      <c r="U198" s="240">
        <f t="shared" si="309"/>
        <v>0</v>
      </c>
      <c r="V198" s="242">
        <f t="shared" si="309"/>
        <v>0</v>
      </c>
      <c r="W198" s="340">
        <f t="shared" ref="W198" si="310">IF(Q198=0,0,((V198/Q198)-1)*100)</f>
        <v>0</v>
      </c>
    </row>
    <row r="199" spans="1:23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" si="311">O199+P199</f>
        <v>0</v>
      </c>
      <c r="R199" s="234">
        <v>0</v>
      </c>
      <c r="S199" s="235">
        <v>0</v>
      </c>
      <c r="T199" s="236">
        <f t="shared" si="308"/>
        <v>0</v>
      </c>
      <c r="U199" s="237">
        <v>0</v>
      </c>
      <c r="V199" s="236">
        <f t="shared" si="302"/>
        <v>0</v>
      </c>
      <c r="W199" s="343">
        <f>IF(Q199=0,0,((V199/Q199)-1)*100)</f>
        <v>0</v>
      </c>
    </row>
    <row r="200" spans="1:23" x14ac:dyDescent="0.2">
      <c r="L200" s="218" t="s">
        <v>66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43">
        <f t="shared" ref="W200" si="312">IF(Q200=0,0,((V200/Q200)-1)*100)</f>
        <v>0</v>
      </c>
    </row>
    <row r="201" spans="1:23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36">
        <f>O201+P201</f>
        <v>0</v>
      </c>
      <c r="R201" s="234">
        <v>0</v>
      </c>
      <c r="S201" s="235">
        <v>0</v>
      </c>
      <c r="T201" s="244">
        <f>SUM(R201:S201)</f>
        <v>0</v>
      </c>
      <c r="U201" s="245">
        <v>0</v>
      </c>
      <c r="V201" s="236">
        <f>T201+U201</f>
        <v>0</v>
      </c>
      <c r="W201" s="343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313">+N199+N200+N201</f>
        <v>0</v>
      </c>
      <c r="O202" s="248">
        <f t="shared" ref="O202" si="314">+O199+O200+O201</f>
        <v>0</v>
      </c>
      <c r="P202" s="249">
        <f t="shared" ref="P202" si="315">+P199+P200+P201</f>
        <v>0</v>
      </c>
      <c r="Q202" s="248">
        <f t="shared" ref="Q202" si="316">+Q199+Q200+Q201</f>
        <v>0</v>
      </c>
      <c r="R202" s="247">
        <f t="shared" ref="R202" si="317">+R199+R200+R201</f>
        <v>0</v>
      </c>
      <c r="S202" s="247">
        <f t="shared" ref="S202" si="318">+S199+S200+S201</f>
        <v>0</v>
      </c>
      <c r="T202" s="248">
        <f t="shared" ref="T202" si="319">+T199+T200+T201</f>
        <v>0</v>
      </c>
      <c r="U202" s="249">
        <f t="shared" ref="U202" si="320">+U199+U200+U201</f>
        <v>0</v>
      </c>
      <c r="V202" s="248">
        <f t="shared" ref="V202" si="321">+V199+V200+V201</f>
        <v>0</v>
      </c>
      <c r="W202" s="342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36">
        <f>O203+P203</f>
        <v>0</v>
      </c>
      <c r="R203" s="234">
        <v>0</v>
      </c>
      <c r="S203" s="235">
        <v>0</v>
      </c>
      <c r="T203" s="244">
        <f t="shared" si="308"/>
        <v>0</v>
      </c>
      <c r="U203" s="251">
        <v>0</v>
      </c>
      <c r="V203" s="236">
        <f>T203+U203</f>
        <v>0</v>
      </c>
      <c r="W203" s="343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44">
        <f>SUM(R204:S204)</f>
        <v>0</v>
      </c>
      <c r="U204" s="237">
        <v>0</v>
      </c>
      <c r="V204" s="236">
        <f>T204+U204</f>
        <v>0</v>
      </c>
      <c r="W204" s="343">
        <f t="shared" ref="W204" si="322">IF(Q204=0,0,((V204/Q204)-1)*100)</f>
        <v>0</v>
      </c>
    </row>
    <row r="205" spans="1:23" ht="12.75" customHeight="1" thickBot="1" x14ac:dyDescent="0.25">
      <c r="A205" s="324"/>
      <c r="K205" s="324"/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36">
        <f>O205+P205</f>
        <v>0</v>
      </c>
      <c r="R205" s="234">
        <v>0</v>
      </c>
      <c r="S205" s="235">
        <v>0</v>
      </c>
      <c r="T205" s="244">
        <f>SUM(R205:S205)</f>
        <v>0</v>
      </c>
      <c r="U205" s="237">
        <v>0</v>
      </c>
      <c r="V205" s="236">
        <f>T205+U205</f>
        <v>0</v>
      </c>
      <c r="W205" s="343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23">+N203+N204+N205</f>
        <v>0</v>
      </c>
      <c r="O206" s="248">
        <f t="shared" si="323"/>
        <v>0</v>
      </c>
      <c r="P206" s="249">
        <f t="shared" si="323"/>
        <v>0</v>
      </c>
      <c r="Q206" s="248">
        <f t="shared" si="323"/>
        <v>0</v>
      </c>
      <c r="R206" s="247">
        <f t="shared" si="323"/>
        <v>0</v>
      </c>
      <c r="S206" s="247">
        <f t="shared" si="323"/>
        <v>0</v>
      </c>
      <c r="T206" s="248">
        <f t="shared" si="323"/>
        <v>0</v>
      </c>
      <c r="U206" s="249">
        <f t="shared" si="323"/>
        <v>0</v>
      </c>
      <c r="V206" s="248">
        <f t="shared" si="323"/>
        <v>0</v>
      </c>
      <c r="W206" s="342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0</v>
      </c>
      <c r="N207" s="241">
        <f t="shared" ref="N207:V207" si="324">+N198+N202+N206</f>
        <v>0</v>
      </c>
      <c r="O207" s="242">
        <f t="shared" si="324"/>
        <v>0</v>
      </c>
      <c r="P207" s="240">
        <f t="shared" si="324"/>
        <v>0</v>
      </c>
      <c r="Q207" s="242">
        <f t="shared" si="324"/>
        <v>0</v>
      </c>
      <c r="R207" s="240">
        <f t="shared" si="324"/>
        <v>0</v>
      </c>
      <c r="S207" s="241">
        <f t="shared" si="324"/>
        <v>0</v>
      </c>
      <c r="T207" s="242">
        <f t="shared" si="324"/>
        <v>0</v>
      </c>
      <c r="U207" s="240">
        <f t="shared" si="324"/>
        <v>0</v>
      </c>
      <c r="V207" s="242">
        <f t="shared" si="324"/>
        <v>0</v>
      </c>
      <c r="W207" s="340">
        <f t="shared" ref="W207" si="325">IF(Q207=0,0,((V207/Q207)-1)*100)</f>
        <v>0</v>
      </c>
    </row>
    <row r="208" spans="1:23" ht="14.25" thickTop="1" thickBot="1" x14ac:dyDescent="0.25">
      <c r="L208" s="239" t="s">
        <v>63</v>
      </c>
      <c r="M208" s="240">
        <f>+M194+M198+M202+M206</f>
        <v>0</v>
      </c>
      <c r="N208" s="241">
        <f t="shared" ref="N208:V208" si="326">+N194+N198+N202+N206</f>
        <v>0</v>
      </c>
      <c r="O208" s="242">
        <f t="shared" si="326"/>
        <v>0</v>
      </c>
      <c r="P208" s="240">
        <f t="shared" si="326"/>
        <v>0</v>
      </c>
      <c r="Q208" s="242">
        <f t="shared" si="326"/>
        <v>0</v>
      </c>
      <c r="R208" s="240">
        <f t="shared" si="326"/>
        <v>0</v>
      </c>
      <c r="S208" s="241">
        <f t="shared" si="326"/>
        <v>0</v>
      </c>
      <c r="T208" s="242">
        <f t="shared" si="326"/>
        <v>0</v>
      </c>
      <c r="U208" s="240">
        <f t="shared" si="326"/>
        <v>0</v>
      </c>
      <c r="V208" s="242">
        <f t="shared" si="326"/>
        <v>0</v>
      </c>
      <c r="W208" s="340">
        <f>IF(Q208=0,0,((V208/Q208)-1)*100)</f>
        <v>0</v>
      </c>
    </row>
    <row r="209" spans="12:23" ht="13.5" customHeight="1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5"/>
      <c r="O213" s="215"/>
      <c r="P213" s="215"/>
      <c r="Q213" s="216"/>
      <c r="R213" s="215" t="s">
        <v>65</v>
      </c>
      <c r="S213" s="215"/>
      <c r="T213" s="215"/>
      <c r="U213" s="215"/>
      <c r="V213" s="216"/>
      <c r="W213" s="217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54"/>
      <c r="Q214" s="220"/>
      <c r="R214" s="219"/>
      <c r="S214" s="211"/>
      <c r="T214" s="220"/>
      <c r="U214" s="254"/>
      <c r="V214" s="220"/>
      <c r="W214" s="222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55" t="s">
        <v>32</v>
      </c>
      <c r="Q215" s="226" t="s">
        <v>7</v>
      </c>
      <c r="R215" s="224" t="s">
        <v>35</v>
      </c>
      <c r="S215" s="225" t="s">
        <v>36</v>
      </c>
      <c r="T215" s="226" t="s">
        <v>37</v>
      </c>
      <c r="U215" s="255" t="s">
        <v>32</v>
      </c>
      <c r="V215" s="226" t="s">
        <v>7</v>
      </c>
      <c r="W215" s="228"/>
    </row>
    <row r="216" spans="12:23" ht="4.5" customHeight="1" thickTop="1" x14ac:dyDescent="0.2">
      <c r="L216" s="218"/>
      <c r="M216" s="229"/>
      <c r="N216" s="230"/>
      <c r="O216" s="231"/>
      <c r="P216" s="256"/>
      <c r="Q216" s="231"/>
      <c r="R216" s="229"/>
      <c r="S216" s="230"/>
      <c r="T216" s="231"/>
      <c r="U216" s="256"/>
      <c r="V216" s="231"/>
      <c r="W216" s="257"/>
    </row>
    <row r="217" spans="12:23" x14ac:dyDescent="0.2">
      <c r="L217" s="218" t="s">
        <v>10</v>
      </c>
      <c r="M217" s="234">
        <f t="shared" ref="M217:N219" si="327">+M165+M191</f>
        <v>0</v>
      </c>
      <c r="N217" s="235">
        <f t="shared" si="327"/>
        <v>0</v>
      </c>
      <c r="O217" s="236">
        <f>M217+N217</f>
        <v>0</v>
      </c>
      <c r="P217" s="258">
        <f>+P165+P191</f>
        <v>0</v>
      </c>
      <c r="Q217" s="236">
        <f>O217+P217</f>
        <v>0</v>
      </c>
      <c r="R217" s="234">
        <f t="shared" ref="R217:S219" si="328">+R165+R191</f>
        <v>0</v>
      </c>
      <c r="S217" s="235">
        <f t="shared" si="328"/>
        <v>0</v>
      </c>
      <c r="T217" s="236">
        <f>R217+S217</f>
        <v>0</v>
      </c>
      <c r="U217" s="258">
        <f>+U165+U191</f>
        <v>0</v>
      </c>
      <c r="V217" s="236">
        <f>T217+U217</f>
        <v>0</v>
      </c>
      <c r="W217" s="274">
        <f>IF(Q217=0,0,((V217/Q217)-1)*100)</f>
        <v>0</v>
      </c>
    </row>
    <row r="218" spans="12:23" x14ac:dyDescent="0.2">
      <c r="L218" s="218" t="s">
        <v>11</v>
      </c>
      <c r="M218" s="234">
        <f t="shared" si="327"/>
        <v>0</v>
      </c>
      <c r="N218" s="235">
        <f t="shared" si="327"/>
        <v>0</v>
      </c>
      <c r="O218" s="236">
        <f t="shared" ref="O218:O219" si="329">M218+N218</f>
        <v>0</v>
      </c>
      <c r="P218" s="258">
        <f>+P166+P192</f>
        <v>0</v>
      </c>
      <c r="Q218" s="236">
        <f t="shared" ref="Q218:Q221" si="330">O218+P218</f>
        <v>0</v>
      </c>
      <c r="R218" s="234">
        <f t="shared" si="328"/>
        <v>0</v>
      </c>
      <c r="S218" s="235">
        <f t="shared" si="328"/>
        <v>0</v>
      </c>
      <c r="T218" s="236">
        <f t="shared" ref="T218:T219" si="331">R218+S218</f>
        <v>0</v>
      </c>
      <c r="U218" s="258">
        <f>+U166+U192</f>
        <v>0</v>
      </c>
      <c r="V218" s="236">
        <f t="shared" ref="V218:V225" si="332">T218+U218</f>
        <v>0</v>
      </c>
      <c r="W218" s="274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327"/>
        <v>0</v>
      </c>
      <c r="N219" s="235">
        <f t="shared" si="327"/>
        <v>0</v>
      </c>
      <c r="O219" s="236">
        <f t="shared" si="329"/>
        <v>0</v>
      </c>
      <c r="P219" s="258">
        <f>+P167+P193</f>
        <v>0</v>
      </c>
      <c r="Q219" s="236">
        <f t="shared" si="330"/>
        <v>0</v>
      </c>
      <c r="R219" s="234">
        <f t="shared" si="328"/>
        <v>0</v>
      </c>
      <c r="S219" s="235">
        <f t="shared" si="328"/>
        <v>0</v>
      </c>
      <c r="T219" s="236">
        <f t="shared" si="331"/>
        <v>0</v>
      </c>
      <c r="U219" s="258">
        <f>+U167+U193</f>
        <v>0</v>
      </c>
      <c r="V219" s="236">
        <f t="shared" si="332"/>
        <v>0</v>
      </c>
      <c r="W219" s="274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P220" si="333">+M217+M218+M219</f>
        <v>0</v>
      </c>
      <c r="N220" s="241">
        <f t="shared" si="333"/>
        <v>0</v>
      </c>
      <c r="O220" s="242">
        <f t="shared" si="333"/>
        <v>0</v>
      </c>
      <c r="P220" s="240">
        <f t="shared" si="333"/>
        <v>0</v>
      </c>
      <c r="Q220" s="242">
        <f t="shared" si="330"/>
        <v>0</v>
      </c>
      <c r="R220" s="240">
        <f t="shared" ref="R220:U220" si="334">+R217+R218+R219</f>
        <v>0</v>
      </c>
      <c r="S220" s="241">
        <f t="shared" si="334"/>
        <v>0</v>
      </c>
      <c r="T220" s="242">
        <f t="shared" si="334"/>
        <v>0</v>
      </c>
      <c r="U220" s="240">
        <f t="shared" si="334"/>
        <v>0</v>
      </c>
      <c r="V220" s="242">
        <f t="shared" si="332"/>
        <v>0</v>
      </c>
      <c r="W220" s="321">
        <f t="shared" ref="W220" si="335">IF(Q220=0,0,((V220/Q220)-1)*100)</f>
        <v>0</v>
      </c>
    </row>
    <row r="221" spans="12:23" ht="13.5" thickTop="1" x14ac:dyDescent="0.2">
      <c r="L221" s="218" t="s">
        <v>13</v>
      </c>
      <c r="M221" s="234">
        <f t="shared" ref="M221:N223" si="336">+M169+M195</f>
        <v>0</v>
      </c>
      <c r="N221" s="235">
        <f t="shared" si="336"/>
        <v>0</v>
      </c>
      <c r="O221" s="236">
        <f t="shared" ref="O221" si="337">M221+N221</f>
        <v>0</v>
      </c>
      <c r="P221" s="258">
        <f>+P169+P195</f>
        <v>0</v>
      </c>
      <c r="Q221" s="337">
        <f t="shared" si="330"/>
        <v>0</v>
      </c>
      <c r="R221" s="234">
        <f t="shared" ref="R221:S223" si="338">+R169+R195</f>
        <v>0</v>
      </c>
      <c r="S221" s="235">
        <f t="shared" si="338"/>
        <v>0</v>
      </c>
      <c r="T221" s="236">
        <f>R221+S221</f>
        <v>0</v>
      </c>
      <c r="U221" s="258">
        <f>+U169+U195</f>
        <v>0</v>
      </c>
      <c r="V221" s="337">
        <f t="shared" si="332"/>
        <v>0</v>
      </c>
      <c r="W221" s="274">
        <f>IF(Q221=0,0,((V221/Q221)-1)*100)</f>
        <v>0</v>
      </c>
    </row>
    <row r="222" spans="12:23" x14ac:dyDescent="0.2">
      <c r="L222" s="218" t="s">
        <v>14</v>
      </c>
      <c r="M222" s="234">
        <f t="shared" si="336"/>
        <v>0</v>
      </c>
      <c r="N222" s="235">
        <f t="shared" si="336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38"/>
        <v>0</v>
      </c>
      <c r="S222" s="235">
        <f t="shared" si="338"/>
        <v>0</v>
      </c>
      <c r="T222" s="244">
        <f t="shared" ref="T222:T229" si="339">R222+S222</f>
        <v>0</v>
      </c>
      <c r="U222" s="258">
        <f>+U170+U196</f>
        <v>0</v>
      </c>
      <c r="V222" s="236">
        <f>T222+U222</f>
        <v>0</v>
      </c>
      <c r="W222" s="274">
        <f>IF(Q222=0,0,((V222/Q222)-1)*100)</f>
        <v>0</v>
      </c>
    </row>
    <row r="223" spans="12:23" ht="13.5" thickBot="1" x14ac:dyDescent="0.25">
      <c r="L223" s="218" t="s">
        <v>15</v>
      </c>
      <c r="M223" s="234">
        <f t="shared" si="336"/>
        <v>0</v>
      </c>
      <c r="N223" s="235">
        <f t="shared" si="336"/>
        <v>0</v>
      </c>
      <c r="O223" s="236">
        <f>M223+N223</f>
        <v>0</v>
      </c>
      <c r="P223" s="258">
        <f>+P171+P197</f>
        <v>0</v>
      </c>
      <c r="Q223" s="266">
        <f>O223+P223</f>
        <v>0</v>
      </c>
      <c r="R223" s="234">
        <f t="shared" si="338"/>
        <v>0</v>
      </c>
      <c r="S223" s="235">
        <f t="shared" si="338"/>
        <v>0</v>
      </c>
      <c r="T223" s="236">
        <f t="shared" si="339"/>
        <v>0</v>
      </c>
      <c r="U223" s="258">
        <f>+U171+U197</f>
        <v>0</v>
      </c>
      <c r="V223" s="266">
        <f>T223+U223</f>
        <v>0</v>
      </c>
      <c r="W223" s="274">
        <f t="shared" ref="W223:W224" si="340">IF(Q223=0,0,((V223/Q223)-1)*100)</f>
        <v>0</v>
      </c>
    </row>
    <row r="224" spans="12:23" ht="14.25" thickTop="1" thickBot="1" x14ac:dyDescent="0.25">
      <c r="L224" s="239" t="s">
        <v>61</v>
      </c>
      <c r="M224" s="240">
        <f>+M221+M222+M223</f>
        <v>0</v>
      </c>
      <c r="N224" s="241">
        <f t="shared" ref="N224" si="341">+N221+N222+N223</f>
        <v>0</v>
      </c>
      <c r="O224" s="242">
        <f t="shared" ref="O224" si="342">+O221+O222+O223</f>
        <v>0</v>
      </c>
      <c r="P224" s="240">
        <f t="shared" ref="P224" si="343">+P221+P222+P223</f>
        <v>0</v>
      </c>
      <c r="Q224" s="242">
        <f t="shared" ref="Q224" si="344">+Q221+Q222+Q223</f>
        <v>0</v>
      </c>
      <c r="R224" s="240">
        <f>+R221+R222+R223</f>
        <v>0</v>
      </c>
      <c r="S224" s="241">
        <f t="shared" ref="S224:V224" si="345">+S221+S222+S223</f>
        <v>0</v>
      </c>
      <c r="T224" s="242">
        <f t="shared" si="339"/>
        <v>0</v>
      </c>
      <c r="U224" s="240">
        <f t="shared" si="345"/>
        <v>0</v>
      </c>
      <c r="V224" s="242">
        <f t="shared" si="345"/>
        <v>0</v>
      </c>
      <c r="W224" s="321">
        <f t="shared" si="340"/>
        <v>0</v>
      </c>
    </row>
    <row r="225" spans="1:23" ht="13.5" thickTop="1" x14ac:dyDescent="0.2">
      <c r="L225" s="218" t="s">
        <v>16</v>
      </c>
      <c r="M225" s="234">
        <f t="shared" ref="M225:N227" si="346">+M173+M199</f>
        <v>0</v>
      </c>
      <c r="N225" s="235">
        <f t="shared" si="346"/>
        <v>0</v>
      </c>
      <c r="O225" s="236">
        <f t="shared" ref="O225" si="347">M225+N225</f>
        <v>0</v>
      </c>
      <c r="P225" s="258">
        <f>+P173+P199</f>
        <v>0</v>
      </c>
      <c r="Q225" s="236">
        <f t="shared" ref="Q225" si="348">O225+P225</f>
        <v>0</v>
      </c>
      <c r="R225" s="234">
        <f t="shared" ref="R225:S227" si="349">+R173+R199</f>
        <v>0</v>
      </c>
      <c r="S225" s="235">
        <f t="shared" si="349"/>
        <v>0</v>
      </c>
      <c r="T225" s="236">
        <f t="shared" si="339"/>
        <v>0</v>
      </c>
      <c r="U225" s="258">
        <f>+U173+U199</f>
        <v>0</v>
      </c>
      <c r="V225" s="236">
        <f t="shared" si="332"/>
        <v>0</v>
      </c>
      <c r="W225" s="343">
        <f t="shared" ref="W225" si="350">IF(Q225=0,0,((V225/Q225)-1)*100)</f>
        <v>0</v>
      </c>
    </row>
    <row r="226" spans="1:23" x14ac:dyDescent="0.2">
      <c r="L226" s="218" t="s">
        <v>66</v>
      </c>
      <c r="M226" s="234">
        <f t="shared" si="346"/>
        <v>0</v>
      </c>
      <c r="N226" s="235">
        <f t="shared" si="346"/>
        <v>0</v>
      </c>
      <c r="O226" s="236">
        <f>M226+N226</f>
        <v>0</v>
      </c>
      <c r="P226" s="258">
        <f>+P174+P200</f>
        <v>0</v>
      </c>
      <c r="Q226" s="236">
        <f>O226+P226</f>
        <v>0</v>
      </c>
      <c r="R226" s="234">
        <f t="shared" si="349"/>
        <v>0</v>
      </c>
      <c r="S226" s="235">
        <f t="shared" si="349"/>
        <v>0</v>
      </c>
      <c r="T226" s="236">
        <f>R226+S226</f>
        <v>0</v>
      </c>
      <c r="U226" s="258">
        <f>+U174+U200</f>
        <v>0</v>
      </c>
      <c r="V226" s="236">
        <f>T226+U226</f>
        <v>0</v>
      </c>
      <c r="W226" s="343">
        <f t="shared" ref="W226" si="351">IF(Q226=0,0,((V226/Q226)-1)*100)</f>
        <v>0</v>
      </c>
    </row>
    <row r="227" spans="1:23" ht="13.5" thickBot="1" x14ac:dyDescent="0.25">
      <c r="L227" s="218" t="s">
        <v>18</v>
      </c>
      <c r="M227" s="234">
        <f t="shared" si="346"/>
        <v>0</v>
      </c>
      <c r="N227" s="235">
        <f t="shared" si="346"/>
        <v>0</v>
      </c>
      <c r="O227" s="244">
        <f>M227+N227</f>
        <v>0</v>
      </c>
      <c r="P227" s="259">
        <f>+P175+P201</f>
        <v>0</v>
      </c>
      <c r="Q227" s="236">
        <f>O227+P227</f>
        <v>0</v>
      </c>
      <c r="R227" s="234">
        <f t="shared" si="349"/>
        <v>0</v>
      </c>
      <c r="S227" s="235">
        <f t="shared" si="349"/>
        <v>0</v>
      </c>
      <c r="T227" s="244">
        <f>R227+S227</f>
        <v>0</v>
      </c>
      <c r="U227" s="259">
        <f>+U175+U201</f>
        <v>0</v>
      </c>
      <c r="V227" s="236">
        <f>T227+U227</f>
        <v>0</v>
      </c>
      <c r="W227" s="274">
        <f>IF(Q227=0,0,((V227/Q227)-1)*100)</f>
        <v>0</v>
      </c>
    </row>
    <row r="228" spans="1:23" ht="14.25" thickTop="1" thickBot="1" x14ac:dyDescent="0.25">
      <c r="L228" s="246" t="s">
        <v>19</v>
      </c>
      <c r="M228" s="247">
        <f>+M225+M226+M227</f>
        <v>0</v>
      </c>
      <c r="N228" s="247">
        <f t="shared" ref="N228" si="352">+N225+N226+N227</f>
        <v>0</v>
      </c>
      <c r="O228" s="248">
        <f t="shared" ref="O228" si="353">+O225+O226+O227</f>
        <v>0</v>
      </c>
      <c r="P228" s="249">
        <f t="shared" ref="P228" si="354">+P225+P226+P227</f>
        <v>0</v>
      </c>
      <c r="Q228" s="248">
        <f t="shared" ref="Q228" si="355">+Q225+Q226+Q227</f>
        <v>0</v>
      </c>
      <c r="R228" s="247">
        <f t="shared" ref="R228" si="356">+R225+R226+R227</f>
        <v>0</v>
      </c>
      <c r="S228" s="247">
        <f t="shared" ref="S228" si="357">+S225+S226+S227</f>
        <v>0</v>
      </c>
      <c r="T228" s="248">
        <f t="shared" ref="T228" si="358">+T225+T226+T227</f>
        <v>0</v>
      </c>
      <c r="U228" s="249">
        <f t="shared" ref="U228" si="359">+U225+U226+U227</f>
        <v>0</v>
      </c>
      <c r="V228" s="248">
        <f t="shared" ref="V228" si="360">+V225+V226+V227</f>
        <v>0</v>
      </c>
      <c r="W228" s="342">
        <f>IF(Q228=0,0,((V228/Q228)-1)*100)</f>
        <v>0</v>
      </c>
    </row>
    <row r="229" spans="1:23" ht="13.5" thickTop="1" x14ac:dyDescent="0.2">
      <c r="A229" s="324"/>
      <c r="K229" s="324"/>
      <c r="L229" s="218" t="s">
        <v>21</v>
      </c>
      <c r="M229" s="234">
        <f t="shared" ref="M229:N231" si="361">+M177+M203</f>
        <v>0</v>
      </c>
      <c r="N229" s="235">
        <f t="shared" si="361"/>
        <v>0</v>
      </c>
      <c r="O229" s="244">
        <f>M229+N229</f>
        <v>0</v>
      </c>
      <c r="P229" s="260">
        <f>+P177+P203</f>
        <v>0</v>
      </c>
      <c r="Q229" s="236">
        <f>O229+P229</f>
        <v>0</v>
      </c>
      <c r="R229" s="234">
        <f t="shared" ref="R229:S231" si="362">+R177+R203</f>
        <v>0</v>
      </c>
      <c r="S229" s="235">
        <f t="shared" si="362"/>
        <v>0</v>
      </c>
      <c r="T229" s="244">
        <f t="shared" si="339"/>
        <v>0</v>
      </c>
      <c r="U229" s="260">
        <f>+U177+U203</f>
        <v>0</v>
      </c>
      <c r="V229" s="236">
        <f>T229+U229</f>
        <v>0</v>
      </c>
      <c r="W229" s="274">
        <f>IF(Q229=0,0,((V229/Q229)-1)*100)</f>
        <v>0</v>
      </c>
    </row>
    <row r="230" spans="1:23" x14ac:dyDescent="0.2">
      <c r="A230" s="324"/>
      <c r="K230" s="324"/>
      <c r="L230" s="218" t="s">
        <v>22</v>
      </c>
      <c r="M230" s="234">
        <f t="shared" si="361"/>
        <v>0</v>
      </c>
      <c r="N230" s="235">
        <f t="shared" si="361"/>
        <v>0</v>
      </c>
      <c r="O230" s="244">
        <f>M230+N230</f>
        <v>0</v>
      </c>
      <c r="P230" s="258">
        <f>+P178+P204</f>
        <v>0</v>
      </c>
      <c r="Q230" s="236">
        <f>O230+P230</f>
        <v>0</v>
      </c>
      <c r="R230" s="234">
        <f t="shared" si="362"/>
        <v>0</v>
      </c>
      <c r="S230" s="235">
        <f t="shared" si="362"/>
        <v>0</v>
      </c>
      <c r="T230" s="244">
        <f>R230+S230</f>
        <v>0</v>
      </c>
      <c r="U230" s="258">
        <f>+U178+U204</f>
        <v>0</v>
      </c>
      <c r="V230" s="236">
        <f>T230+U230</f>
        <v>0</v>
      </c>
      <c r="W230" s="274">
        <f t="shared" ref="W230" si="363">IF(Q230=0,0,((V230/Q230)-1)*100)</f>
        <v>0</v>
      </c>
    </row>
    <row r="231" spans="1:23" ht="13.5" thickBot="1" x14ac:dyDescent="0.25">
      <c r="A231" s="324"/>
      <c r="K231" s="324"/>
      <c r="L231" s="218" t="s">
        <v>23</v>
      </c>
      <c r="M231" s="234">
        <f t="shared" si="361"/>
        <v>0</v>
      </c>
      <c r="N231" s="235">
        <f t="shared" si="361"/>
        <v>0</v>
      </c>
      <c r="O231" s="244">
        <f t="shared" ref="O231" si="364">M231+N231</f>
        <v>0</v>
      </c>
      <c r="P231" s="258">
        <f>+P179+P205</f>
        <v>0</v>
      </c>
      <c r="Q231" s="236">
        <f>O231+P231</f>
        <v>0</v>
      </c>
      <c r="R231" s="234">
        <f t="shared" si="362"/>
        <v>0</v>
      </c>
      <c r="S231" s="235">
        <f t="shared" si="362"/>
        <v>0</v>
      </c>
      <c r="T231" s="244">
        <f>R231+S231</f>
        <v>0</v>
      </c>
      <c r="U231" s="258">
        <f>+U179+U205</f>
        <v>0</v>
      </c>
      <c r="V231" s="236">
        <f>T231+U231</f>
        <v>0</v>
      </c>
      <c r="W231" s="274">
        <f>IF(Q231=0,0,((V231/Q231)-1)*100)</f>
        <v>0</v>
      </c>
    </row>
    <row r="232" spans="1:23" ht="14.25" thickTop="1" thickBot="1" x14ac:dyDescent="0.25">
      <c r="L232" s="246" t="s">
        <v>40</v>
      </c>
      <c r="M232" s="247">
        <f>+M229+M230+M231</f>
        <v>0</v>
      </c>
      <c r="N232" s="247">
        <f t="shared" ref="N232" si="365">+N229+N230+N231</f>
        <v>0</v>
      </c>
      <c r="O232" s="248">
        <f t="shared" ref="O232" si="366">+O229+O230+O231</f>
        <v>0</v>
      </c>
      <c r="P232" s="249">
        <f t="shared" ref="P232" si="367">+P229+P230+P231</f>
        <v>0</v>
      </c>
      <c r="Q232" s="248">
        <f t="shared" ref="Q232" si="368">+Q229+Q230+Q231</f>
        <v>0</v>
      </c>
      <c r="R232" s="247">
        <f t="shared" ref="R232" si="369">+R229+R230+R231</f>
        <v>0</v>
      </c>
      <c r="S232" s="247">
        <f t="shared" ref="S232" si="370">+S229+S230+S231</f>
        <v>0</v>
      </c>
      <c r="T232" s="248">
        <f t="shared" ref="T232" si="371">+T229+T230+T231</f>
        <v>0</v>
      </c>
      <c r="U232" s="249">
        <f t="shared" ref="U232" si="372">+U229+U230+U231</f>
        <v>0</v>
      </c>
      <c r="V232" s="248">
        <f t="shared" ref="V232" si="373">+V229+V230+V231</f>
        <v>0</v>
      </c>
      <c r="W232" s="342">
        <f>IF(Q232=0,0,((V232/Q232)-1)*100)</f>
        <v>0</v>
      </c>
    </row>
    <row r="233" spans="1:23" ht="14.25" thickTop="1" thickBot="1" x14ac:dyDescent="0.25">
      <c r="L233" s="239" t="s">
        <v>62</v>
      </c>
      <c r="M233" s="240">
        <f>+M224+M228+M232</f>
        <v>0</v>
      </c>
      <c r="N233" s="241">
        <f t="shared" ref="N233" si="374">+N224+N228+N232</f>
        <v>0</v>
      </c>
      <c r="O233" s="242">
        <f t="shared" ref="O233" si="375">+O224+O228+O232</f>
        <v>0</v>
      </c>
      <c r="P233" s="240">
        <f t="shared" ref="P233" si="376">+P224+P228+P232</f>
        <v>0</v>
      </c>
      <c r="Q233" s="242">
        <f t="shared" ref="Q233" si="377">+Q224+Q228+Q232</f>
        <v>0</v>
      </c>
      <c r="R233" s="240">
        <f t="shared" ref="R233" si="378">+R224+R228+R232</f>
        <v>0</v>
      </c>
      <c r="S233" s="241">
        <f t="shared" ref="S233" si="379">+S224+S228+S232</f>
        <v>0</v>
      </c>
      <c r="T233" s="242">
        <f t="shared" ref="T233" si="380">+T224+T228+T232</f>
        <v>0</v>
      </c>
      <c r="U233" s="240">
        <f t="shared" ref="U233" si="381">+U224+U228+U232</f>
        <v>0</v>
      </c>
      <c r="V233" s="242">
        <f t="shared" ref="V233" si="382">+V224+V228+V232</f>
        <v>0</v>
      </c>
      <c r="W233" s="340">
        <f t="shared" ref="W233" si="383">IF(Q233=0,0,((V233/Q233)-1)*100)</f>
        <v>0</v>
      </c>
    </row>
    <row r="234" spans="1:23" ht="14.25" thickTop="1" thickBot="1" x14ac:dyDescent="0.25">
      <c r="L234" s="239" t="s">
        <v>63</v>
      </c>
      <c r="M234" s="240">
        <f>+M220+M224+M228+M232</f>
        <v>0</v>
      </c>
      <c r="N234" s="241">
        <f t="shared" ref="N234:V234" si="384">+N220+N224+N228+N232</f>
        <v>0</v>
      </c>
      <c r="O234" s="242">
        <f t="shared" si="384"/>
        <v>0</v>
      </c>
      <c r="P234" s="240">
        <f t="shared" si="384"/>
        <v>0</v>
      </c>
      <c r="Q234" s="242">
        <f t="shared" si="384"/>
        <v>0</v>
      </c>
      <c r="R234" s="240">
        <f t="shared" si="384"/>
        <v>0</v>
      </c>
      <c r="S234" s="241">
        <f t="shared" si="384"/>
        <v>0</v>
      </c>
      <c r="T234" s="242">
        <f t="shared" si="384"/>
        <v>0</v>
      </c>
      <c r="U234" s="240">
        <f t="shared" si="384"/>
        <v>0</v>
      </c>
      <c r="V234" s="242">
        <f t="shared" si="384"/>
        <v>0</v>
      </c>
      <c r="W234" s="340">
        <f>IF(Q234=0,0,((V234/Q234)-1)*100)</f>
        <v>0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dPV6ZDxNm/wrHtYlNhCGld5Cf/bds0EePHHBy7kuh5Ei0dGgj4Zu7mZCTM10oNOwLzMKh/kZz4gVv41i/1M+qA==" saltValue="egeYlpL39TOyTQfZ91ahOA==" spinCount="100000" sheet="1" objects="1" scenarios="1"/>
  <mergeCells count="42"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M83:Q83"/>
    <mergeCell ref="R83:V83"/>
    <mergeCell ref="L211:W211"/>
    <mergeCell ref="L158:W158"/>
    <mergeCell ref="L159:W159"/>
    <mergeCell ref="L184:W184"/>
    <mergeCell ref="L185:W185"/>
    <mergeCell ref="M109:Q109"/>
    <mergeCell ref="R109:V109"/>
    <mergeCell ref="M135:Q135"/>
    <mergeCell ref="R135:V135"/>
    <mergeCell ref="L210:W210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453" priority="703" operator="containsText" text="NOT OK">
      <formula>NOT(ISERROR(SEARCH("NOT OK",A1)))</formula>
    </cfRule>
  </conditionalFormatting>
  <conditionalFormatting sqref="A31 K31">
    <cfRule type="containsText" dxfId="452" priority="539" operator="containsText" text="NOT OK">
      <formula>NOT(ISERROR(SEARCH("NOT OK",A31)))</formula>
    </cfRule>
  </conditionalFormatting>
  <conditionalFormatting sqref="A57 K57">
    <cfRule type="containsText" dxfId="451" priority="538" operator="containsText" text="NOT OK">
      <formula>NOT(ISERROR(SEARCH("NOT OK",A57)))</formula>
    </cfRule>
  </conditionalFormatting>
  <conditionalFormatting sqref="A187 K187">
    <cfRule type="containsText" dxfId="450" priority="535" operator="containsText" text="NOT OK">
      <formula>NOT(ISERROR(SEARCH("NOT OK",A187)))</formula>
    </cfRule>
  </conditionalFormatting>
  <conditionalFormatting sqref="K109 A109">
    <cfRule type="containsText" dxfId="449" priority="537" operator="containsText" text="NOT OK">
      <formula>NOT(ISERROR(SEARCH("NOT OK",A109)))</formula>
    </cfRule>
  </conditionalFormatting>
  <conditionalFormatting sqref="K135 A135">
    <cfRule type="containsText" dxfId="448" priority="536" operator="containsText" text="NOT OK">
      <formula>NOT(ISERROR(SEARCH("NOT OK",A135)))</formula>
    </cfRule>
  </conditionalFormatting>
  <conditionalFormatting sqref="A213 K213">
    <cfRule type="containsText" dxfId="447" priority="534" operator="containsText" text="NOT OK">
      <formula>NOT(ISERROR(SEARCH("NOT OK",A213)))</formula>
    </cfRule>
  </conditionalFormatting>
  <conditionalFormatting sqref="A15:A16 K15:K16">
    <cfRule type="containsText" dxfId="446" priority="533" operator="containsText" text="NOT OK">
      <formula>NOT(ISERROR(SEARCH("NOT OK",A15)))</formula>
    </cfRule>
  </conditionalFormatting>
  <conditionalFormatting sqref="K41 A41">
    <cfRule type="containsText" dxfId="445" priority="532" operator="containsText" text="NOT OK">
      <formula>NOT(ISERROR(SEARCH("NOT OK",A41)))</formula>
    </cfRule>
  </conditionalFormatting>
  <conditionalFormatting sqref="K67 A67">
    <cfRule type="containsText" dxfId="444" priority="530" operator="containsText" text="NOT OK">
      <formula>NOT(ISERROR(SEARCH("NOT OK",A67)))</formula>
    </cfRule>
  </conditionalFormatting>
  <conditionalFormatting sqref="A119 K119">
    <cfRule type="containsText" dxfId="443" priority="527" operator="containsText" text="NOT OK">
      <formula>NOT(ISERROR(SEARCH("NOT OK",A119)))</formula>
    </cfRule>
  </conditionalFormatting>
  <conditionalFormatting sqref="K145 A145">
    <cfRule type="containsText" dxfId="442" priority="525" operator="containsText" text="NOT OK">
      <formula>NOT(ISERROR(SEARCH("NOT OK",A145)))</formula>
    </cfRule>
  </conditionalFormatting>
  <conditionalFormatting sqref="K197 A197">
    <cfRule type="containsText" dxfId="441" priority="522" operator="containsText" text="NOT OK">
      <formula>NOT(ISERROR(SEARCH("NOT OK",A197)))</formula>
    </cfRule>
  </conditionalFormatting>
  <conditionalFormatting sqref="K223 A223">
    <cfRule type="containsText" dxfId="440" priority="520" operator="containsText" text="NOT OK">
      <formula>NOT(ISERROR(SEARCH("NOT OK",A223)))</formula>
    </cfRule>
  </conditionalFormatting>
  <conditionalFormatting sqref="A223 K223">
    <cfRule type="containsText" dxfId="439" priority="518" operator="containsText" text="NOT OK">
      <formula>NOT(ISERROR(SEARCH("NOT OK",A223)))</formula>
    </cfRule>
  </conditionalFormatting>
  <conditionalFormatting sqref="A26 K26">
    <cfRule type="containsText" dxfId="438" priority="493" operator="containsText" text="NOT OK">
      <formula>NOT(ISERROR(SEARCH("NOT OK",A26)))</formula>
    </cfRule>
  </conditionalFormatting>
  <conditionalFormatting sqref="K104 A104">
    <cfRule type="containsText" dxfId="437" priority="488" operator="containsText" text="NOT OK">
      <formula>NOT(ISERROR(SEARCH("NOT OK",A104)))</formula>
    </cfRule>
  </conditionalFormatting>
  <conditionalFormatting sqref="A182 K182">
    <cfRule type="containsText" dxfId="436" priority="482" operator="containsText" text="NOT OK">
      <formula>NOT(ISERROR(SEARCH("NOT OK",A182)))</formula>
    </cfRule>
  </conditionalFormatting>
  <conditionalFormatting sqref="A208 K208">
    <cfRule type="containsText" dxfId="435" priority="410" operator="containsText" text="NOT OK">
      <formula>NOT(ISERROR(SEARCH("NOT OK",A208)))</formula>
    </cfRule>
  </conditionalFormatting>
  <conditionalFormatting sqref="K25 A25">
    <cfRule type="containsText" dxfId="434" priority="133" operator="containsText" text="NOT OK">
      <formula>NOT(ISERROR(SEARCH("NOT OK",A25)))</formula>
    </cfRule>
  </conditionalFormatting>
  <conditionalFormatting sqref="K42 A42">
    <cfRule type="containsText" dxfId="433" priority="143" operator="containsText" text="NOT OK">
      <formula>NOT(ISERROR(SEARCH("NOT OK",A42)))</formula>
    </cfRule>
  </conditionalFormatting>
  <conditionalFormatting sqref="A42 K42">
    <cfRule type="containsText" dxfId="432" priority="142" operator="containsText" text="NOT OK">
      <formula>NOT(ISERROR(SEARCH("NOT OK",A42)))</formula>
    </cfRule>
  </conditionalFormatting>
  <conditionalFormatting sqref="K224 A224">
    <cfRule type="containsText" dxfId="431" priority="135" operator="containsText" text="NOT OK">
      <formula>NOT(ISERROR(SEARCH("NOT OK",A224)))</formula>
    </cfRule>
  </conditionalFormatting>
  <conditionalFormatting sqref="K68 A68">
    <cfRule type="containsText" dxfId="430" priority="130" operator="containsText" text="NOT OK">
      <formula>NOT(ISERROR(SEARCH("NOT OK",A68)))</formula>
    </cfRule>
  </conditionalFormatting>
  <conditionalFormatting sqref="A68 K68">
    <cfRule type="containsText" dxfId="429" priority="129" operator="containsText" text="NOT OK">
      <formula>NOT(ISERROR(SEARCH("NOT OK",A68)))</formula>
    </cfRule>
  </conditionalFormatting>
  <conditionalFormatting sqref="K103 A103">
    <cfRule type="containsText" dxfId="428" priority="122" operator="containsText" text="NOT OK">
      <formula>NOT(ISERROR(SEARCH("NOT OK",A103)))</formula>
    </cfRule>
  </conditionalFormatting>
  <conditionalFormatting sqref="A120 K120">
    <cfRule type="containsText" dxfId="427" priority="121" operator="containsText" text="NOT OK">
      <formula>NOT(ISERROR(SEARCH("NOT OK",A120)))</formula>
    </cfRule>
  </conditionalFormatting>
  <conditionalFormatting sqref="A146 K146">
    <cfRule type="containsText" dxfId="426" priority="116" operator="containsText" text="NOT OK">
      <formula>NOT(ISERROR(SEARCH("NOT OK",A146)))</formula>
    </cfRule>
  </conditionalFormatting>
  <conditionalFormatting sqref="K172 A172">
    <cfRule type="containsText" dxfId="425" priority="110" operator="containsText" text="NOT OK">
      <formula>NOT(ISERROR(SEARCH("NOT OK",A172)))</formula>
    </cfRule>
  </conditionalFormatting>
  <conditionalFormatting sqref="K198 A198">
    <cfRule type="containsText" dxfId="424" priority="107" operator="containsText" text="NOT OK">
      <formula>NOT(ISERROR(SEARCH("NOT OK",A198)))</formula>
    </cfRule>
  </conditionalFormatting>
  <conditionalFormatting sqref="K181 A181">
    <cfRule type="containsText" dxfId="423" priority="108" operator="containsText" text="NOT OK">
      <formula>NOT(ISERROR(SEARCH("NOT OK",A181)))</formula>
    </cfRule>
  </conditionalFormatting>
  <conditionalFormatting sqref="A46 K46">
    <cfRule type="containsText" dxfId="422" priority="84" operator="containsText" text="NOT OK">
      <formula>NOT(ISERROR(SEARCH("NOT OK",A46)))</formula>
    </cfRule>
  </conditionalFormatting>
  <conditionalFormatting sqref="A72 K72">
    <cfRule type="containsText" dxfId="421" priority="81" operator="containsText" text="NOT OK">
      <formula>NOT(ISERROR(SEARCH("NOT OK",A72)))</formula>
    </cfRule>
  </conditionalFormatting>
  <conditionalFormatting sqref="K124 A124">
    <cfRule type="containsText" dxfId="420" priority="78" operator="containsText" text="NOT OK">
      <formula>NOT(ISERROR(SEARCH("NOT OK",A124)))</formula>
    </cfRule>
  </conditionalFormatting>
  <conditionalFormatting sqref="K150 A150">
    <cfRule type="containsText" dxfId="419" priority="75" operator="containsText" text="NOT OK">
      <formula>NOT(ISERROR(SEARCH("NOT OK",A150)))</formula>
    </cfRule>
  </conditionalFormatting>
  <conditionalFormatting sqref="A202 K202">
    <cfRule type="containsText" dxfId="418" priority="72" operator="containsText" text="NOT OK">
      <formula>NOT(ISERROR(SEARCH("NOT OK",A202)))</formula>
    </cfRule>
  </conditionalFormatting>
  <conditionalFormatting sqref="A228 K228">
    <cfRule type="containsText" dxfId="417" priority="69" operator="containsText" text="NOT OK">
      <formula>NOT(ISERROR(SEARCH("NOT OK",A228)))</formula>
    </cfRule>
  </conditionalFormatting>
  <conditionalFormatting sqref="A180 K180">
    <cfRule type="containsText" dxfId="416" priority="45" operator="containsText" text="NOT OK">
      <formula>NOT(ISERROR(SEARCH("NOT OK",A180)))</formula>
    </cfRule>
  </conditionalFormatting>
  <conditionalFormatting sqref="K102 A102">
    <cfRule type="containsText" dxfId="415" priority="47" operator="containsText" text="NOT OK">
      <formula>NOT(ISERROR(SEARCH("NOT OK",A102)))</formula>
    </cfRule>
  </conditionalFormatting>
  <conditionalFormatting sqref="K207 A207">
    <cfRule type="containsText" dxfId="414" priority="41" operator="containsText" text="NOT OK">
      <formula>NOT(ISERROR(SEARCH("NOT OK",A207)))</formula>
    </cfRule>
  </conditionalFormatting>
  <conditionalFormatting sqref="A24 K24">
    <cfRule type="containsText" dxfId="413" priority="48" operator="containsText" text="NOT OK">
      <formula>NOT(ISERROR(SEARCH("NOT OK",A24)))</formula>
    </cfRule>
  </conditionalFormatting>
  <conditionalFormatting sqref="K207 A207">
    <cfRule type="containsText" dxfId="412" priority="39" operator="containsText" text="NOT OK">
      <formula>NOT(ISERROR(SEARCH("NOT OK",A207)))</formula>
    </cfRule>
  </conditionalFormatting>
  <conditionalFormatting sqref="A206 K206">
    <cfRule type="containsText" dxfId="411" priority="38" operator="containsText" text="NOT OK">
      <formula>NOT(ISERROR(SEARCH("NOT OK",A206)))</formula>
    </cfRule>
  </conditionalFormatting>
  <conditionalFormatting sqref="A52 K52">
    <cfRule type="containsText" dxfId="410" priority="23" operator="containsText" text="NOT OK">
      <formula>NOT(ISERROR(SEARCH("NOT OK",A52)))</formula>
    </cfRule>
  </conditionalFormatting>
  <conditionalFormatting sqref="A52 K52">
    <cfRule type="containsText" dxfId="409" priority="22" operator="containsText" text="NOT OK">
      <formula>NOT(ISERROR(SEARCH("NOT OK",A52)))</formula>
    </cfRule>
  </conditionalFormatting>
  <conditionalFormatting sqref="A50 K50">
    <cfRule type="containsText" dxfId="408" priority="20" operator="containsText" text="NOT OK">
      <formula>NOT(ISERROR(SEARCH("NOT OK",A50)))</formula>
    </cfRule>
  </conditionalFormatting>
  <conditionalFormatting sqref="A78 K78">
    <cfRule type="containsText" dxfId="407" priority="19" operator="containsText" text="NOT OK">
      <formula>NOT(ISERROR(SEARCH("NOT OK",A78)))</formula>
    </cfRule>
  </conditionalFormatting>
  <conditionalFormatting sqref="A78 K78">
    <cfRule type="containsText" dxfId="406" priority="18" operator="containsText" text="NOT OK">
      <formula>NOT(ISERROR(SEARCH("NOT OK",A78)))</formula>
    </cfRule>
  </conditionalFormatting>
  <conditionalFormatting sqref="A76 K76">
    <cfRule type="containsText" dxfId="405" priority="16" operator="containsText" text="NOT OK">
      <formula>NOT(ISERROR(SEARCH("NOT OK",A76)))</formula>
    </cfRule>
  </conditionalFormatting>
  <conditionalFormatting sqref="K130 A130">
    <cfRule type="containsText" dxfId="404" priority="15" operator="containsText" text="NOT OK">
      <formula>NOT(ISERROR(SEARCH("NOT OK",A130)))</formula>
    </cfRule>
  </conditionalFormatting>
  <conditionalFormatting sqref="K130 A130">
    <cfRule type="containsText" dxfId="403" priority="14" operator="containsText" text="NOT OK">
      <formula>NOT(ISERROR(SEARCH("NOT OK",A130)))</formula>
    </cfRule>
  </conditionalFormatting>
  <conditionalFormatting sqref="K129 A129">
    <cfRule type="containsText" dxfId="402" priority="13" operator="containsText" text="NOT OK">
      <formula>NOT(ISERROR(SEARCH("NOT OK",A129)))</formula>
    </cfRule>
  </conditionalFormatting>
  <conditionalFormatting sqref="K128 A128">
    <cfRule type="containsText" dxfId="401" priority="12" operator="containsText" text="NOT OK">
      <formula>NOT(ISERROR(SEARCH("NOT OK",A128)))</formula>
    </cfRule>
  </conditionalFormatting>
  <conditionalFormatting sqref="K156 A156">
    <cfRule type="containsText" dxfId="400" priority="11" operator="containsText" text="NOT OK">
      <formula>NOT(ISERROR(SEARCH("NOT OK",A156)))</formula>
    </cfRule>
  </conditionalFormatting>
  <conditionalFormatting sqref="K156 A156">
    <cfRule type="containsText" dxfId="399" priority="10" operator="containsText" text="NOT OK">
      <formula>NOT(ISERROR(SEARCH("NOT OK",A156)))</formula>
    </cfRule>
  </conditionalFormatting>
  <conditionalFormatting sqref="K155 A155">
    <cfRule type="containsText" dxfId="398" priority="9" operator="containsText" text="NOT OK">
      <formula>NOT(ISERROR(SEARCH("NOT OK",A155)))</formula>
    </cfRule>
  </conditionalFormatting>
  <conditionalFormatting sqref="K154 A154">
    <cfRule type="containsText" dxfId="397" priority="8" operator="containsText" text="NOT OK">
      <formula>NOT(ISERROR(SEARCH("NOT OK",A154)))</formula>
    </cfRule>
  </conditionalFormatting>
  <conditionalFormatting sqref="A234 K234">
    <cfRule type="containsText" dxfId="396" priority="7" operator="containsText" text="NOT OK">
      <formula>NOT(ISERROR(SEARCH("NOT OK",A234)))</formula>
    </cfRule>
  </conditionalFormatting>
  <conditionalFormatting sqref="A234 K234">
    <cfRule type="containsText" dxfId="395" priority="6" operator="containsText" text="NOT OK">
      <formula>NOT(ISERROR(SEARCH("NOT OK",A234)))</formula>
    </cfRule>
  </conditionalFormatting>
  <conditionalFormatting sqref="K233 A233">
    <cfRule type="containsText" dxfId="394" priority="5" operator="containsText" text="NOT OK">
      <formula>NOT(ISERROR(SEARCH("NOT OK",A233)))</formula>
    </cfRule>
  </conditionalFormatting>
  <conditionalFormatting sqref="K233 A233">
    <cfRule type="containsText" dxfId="393" priority="4" operator="containsText" text="NOT OK">
      <formula>NOT(ISERROR(SEARCH("NOT OK",A233)))</formula>
    </cfRule>
  </conditionalFormatting>
  <conditionalFormatting sqref="A232 K232">
    <cfRule type="containsText" dxfId="392" priority="3" operator="containsText" text="NOT OK">
      <formula>NOT(ISERROR(SEARCH("NOT OK",A232)))</formula>
    </cfRule>
  </conditionalFormatting>
  <conditionalFormatting sqref="K51 A51">
    <cfRule type="containsText" dxfId="391" priority="2" operator="containsText" text="NOT OK">
      <formula>NOT(ISERROR(SEARCH("NOT OK",A51)))</formula>
    </cfRule>
  </conditionalFormatting>
  <conditionalFormatting sqref="K77 A77">
    <cfRule type="containsText" dxfId="390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" style="1" customWidth="1"/>
    <col min="4" max="4" width="12.85546875" style="1" customWidth="1"/>
    <col min="5" max="5" width="13.28515625" style="1" customWidth="1"/>
    <col min="6" max="6" width="12.5703125" style="1" customWidth="1"/>
    <col min="7" max="8" width="13" style="1" customWidth="1"/>
    <col min="9" max="9" width="12.28515625" style="2" customWidth="1"/>
    <col min="10" max="10" width="7" style="1" customWidth="1"/>
    <col min="11" max="11" width="9.140625" style="3"/>
    <col min="12" max="12" width="13" style="1" customWidth="1"/>
    <col min="13" max="13" width="13.140625" style="1" customWidth="1"/>
    <col min="14" max="14" width="13.5703125" style="1" customWidth="1"/>
    <col min="15" max="15" width="15.140625" style="1" customWidth="1"/>
    <col min="16" max="16" width="13.5703125" style="1" customWidth="1"/>
    <col min="17" max="17" width="13.28515625" style="1" customWidth="1"/>
    <col min="18" max="18" width="13.85546875" style="1" customWidth="1"/>
    <col min="19" max="19" width="14" style="1" customWidth="1"/>
    <col min="20" max="20" width="15.5703125" style="1" customWidth="1"/>
    <col min="21" max="21" width="13.140625" style="1" customWidth="1"/>
    <col min="22" max="22" width="13.28515625" style="1" customWidth="1"/>
    <col min="23" max="23" width="14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5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3853</v>
      </c>
      <c r="D9" s="122">
        <v>3835</v>
      </c>
      <c r="E9" s="158">
        <f>SUM(C9:D9)</f>
        <v>7688</v>
      </c>
      <c r="F9" s="120">
        <v>4507</v>
      </c>
      <c r="G9" s="122">
        <v>4486</v>
      </c>
      <c r="H9" s="158">
        <f>SUM(F9:G9)</f>
        <v>8993</v>
      </c>
      <c r="I9" s="123">
        <f>IF(E9=0,0,((H9/E9)-1)*100)</f>
        <v>16.974505723205002</v>
      </c>
      <c r="J9" s="3"/>
      <c r="L9" s="13" t="s">
        <v>10</v>
      </c>
      <c r="M9" s="39">
        <v>600949</v>
      </c>
      <c r="N9" s="37">
        <v>620391</v>
      </c>
      <c r="O9" s="169">
        <f>SUM(M9:N9)</f>
        <v>1221340</v>
      </c>
      <c r="P9" s="140">
        <v>2379</v>
      </c>
      <c r="Q9" s="169">
        <f>O9+P9</f>
        <v>1223719</v>
      </c>
      <c r="R9" s="39">
        <v>738298</v>
      </c>
      <c r="S9" s="37">
        <v>762478</v>
      </c>
      <c r="T9" s="169">
        <f>SUM(R9:S9)</f>
        <v>1500776</v>
      </c>
      <c r="U9" s="140">
        <v>2236</v>
      </c>
      <c r="V9" s="169">
        <f>T9+U9</f>
        <v>1503012</v>
      </c>
      <c r="W9" s="40">
        <f>IF(Q9=0,0,((V9/Q9)-1)*100)</f>
        <v>22.823295217284368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3746</v>
      </c>
      <c r="D10" s="122">
        <v>3746</v>
      </c>
      <c r="E10" s="158">
        <f t="shared" ref="E10:E13" si="0">SUM(C10:D10)</f>
        <v>7492</v>
      </c>
      <c r="F10" s="120">
        <v>4216</v>
      </c>
      <c r="G10" s="122">
        <v>4216</v>
      </c>
      <c r="H10" s="158">
        <f t="shared" ref="H10:H17" si="1">SUM(F10:G10)</f>
        <v>8432</v>
      </c>
      <c r="I10" s="123">
        <f>IF(E10=0,0,((H10/E10)-1)*100)</f>
        <v>12.546716497597444</v>
      </c>
      <c r="J10" s="3"/>
      <c r="K10" s="6"/>
      <c r="L10" s="13" t="s">
        <v>11</v>
      </c>
      <c r="M10" s="39">
        <v>612559</v>
      </c>
      <c r="N10" s="37">
        <v>609111</v>
      </c>
      <c r="O10" s="169">
        <f>SUM(M10:N10)</f>
        <v>1221670</v>
      </c>
      <c r="P10" s="140">
        <v>3026</v>
      </c>
      <c r="Q10" s="169">
        <f>O10+P10</f>
        <v>1224696</v>
      </c>
      <c r="R10" s="39">
        <v>727372</v>
      </c>
      <c r="S10" s="37">
        <v>728649</v>
      </c>
      <c r="T10" s="169">
        <f>SUM(R10:S10)</f>
        <v>1456021</v>
      </c>
      <c r="U10" s="140">
        <v>2758</v>
      </c>
      <c r="V10" s="169">
        <f>T10+U10</f>
        <v>1458779</v>
      </c>
      <c r="W10" s="40">
        <f>IF(Q10=0,0,((V10/Q10)-1)*100)</f>
        <v>19.113559609895027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4066</v>
      </c>
      <c r="D11" s="125">
        <v>4050</v>
      </c>
      <c r="E11" s="158">
        <f t="shared" si="0"/>
        <v>8116</v>
      </c>
      <c r="F11" s="124">
        <v>4474</v>
      </c>
      <c r="G11" s="125">
        <v>4464</v>
      </c>
      <c r="H11" s="158">
        <f t="shared" si="1"/>
        <v>8938</v>
      </c>
      <c r="I11" s="123">
        <f>IF(E11=0,0,((H11/E11)-1)*100)</f>
        <v>10.128141941843282</v>
      </c>
      <c r="J11" s="3"/>
      <c r="K11" s="6"/>
      <c r="L11" s="22" t="s">
        <v>12</v>
      </c>
      <c r="M11" s="39">
        <v>710337</v>
      </c>
      <c r="N11" s="37">
        <v>706253</v>
      </c>
      <c r="O11" s="169">
        <f t="shared" ref="O11" si="2">SUM(M11:N11)</f>
        <v>1416590</v>
      </c>
      <c r="P11" s="38">
        <v>7542</v>
      </c>
      <c r="Q11" s="267">
        <f t="shared" ref="Q11" si="3">O11+P11</f>
        <v>1424132</v>
      </c>
      <c r="R11" s="39">
        <v>803451</v>
      </c>
      <c r="S11" s="37">
        <v>801292</v>
      </c>
      <c r="T11" s="169">
        <f t="shared" ref="T11" si="4">SUM(R11:S11)</f>
        <v>1604743</v>
      </c>
      <c r="U11" s="38">
        <v>4088</v>
      </c>
      <c r="V11" s="267">
        <f t="shared" ref="V11" si="5">T11+U11</f>
        <v>1608831</v>
      </c>
      <c r="W11" s="40">
        <f>IF(Q11=0,0,((V11/Q11)-1)*100)</f>
        <v>12.969233189058315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6">+C9+C10+C11</f>
        <v>11665</v>
      </c>
      <c r="D12" s="129">
        <f t="shared" si="6"/>
        <v>11631</v>
      </c>
      <c r="E12" s="162">
        <f t="shared" si="0"/>
        <v>23296</v>
      </c>
      <c r="F12" s="127">
        <f t="shared" ref="F12:G12" si="7">+F9+F10+F11</f>
        <v>13197</v>
      </c>
      <c r="G12" s="129">
        <f t="shared" si="7"/>
        <v>13166</v>
      </c>
      <c r="H12" s="162">
        <f t="shared" si="1"/>
        <v>26363</v>
      </c>
      <c r="I12" s="130">
        <f>IF(E12=0,0,((H12/E12)-1)*100)</f>
        <v>13.165350274725274</v>
      </c>
      <c r="J12" s="3"/>
      <c r="L12" s="41" t="s">
        <v>57</v>
      </c>
      <c r="M12" s="45">
        <f t="shared" ref="M12:N12" si="8">+M9+M10+M11</f>
        <v>1923845</v>
      </c>
      <c r="N12" s="43">
        <f t="shared" si="8"/>
        <v>1935755</v>
      </c>
      <c r="O12" s="170">
        <f>+O9+O10+O11</f>
        <v>3859600</v>
      </c>
      <c r="P12" s="43">
        <f t="shared" ref="P12:Q12" si="9">+P9+P10+P11</f>
        <v>12947</v>
      </c>
      <c r="Q12" s="170">
        <f t="shared" si="9"/>
        <v>3872547</v>
      </c>
      <c r="R12" s="45">
        <f t="shared" ref="R12:V12" si="10">+R9+R10+R11</f>
        <v>2269121</v>
      </c>
      <c r="S12" s="43">
        <f t="shared" si="10"/>
        <v>2292419</v>
      </c>
      <c r="T12" s="170">
        <f>+T9+T10+T11</f>
        <v>4561540</v>
      </c>
      <c r="U12" s="43">
        <f t="shared" si="10"/>
        <v>9082</v>
      </c>
      <c r="V12" s="170">
        <f t="shared" si="10"/>
        <v>4570622</v>
      </c>
      <c r="W12" s="46">
        <f>IF(Q12=0,0,((V12/Q12)-1)*100)</f>
        <v>18.026249907360704</v>
      </c>
    </row>
    <row r="13" spans="1:23" ht="13.5" thickTop="1" x14ac:dyDescent="0.2">
      <c r="A13" s="3" t="str">
        <f t="shared" ref="A13:A69" si="11">IF(ISERROR(F13/G13)," ",IF(F13/G13&gt;0.5,IF(F13/G13&lt;1.5," ","NOT OK"),"NOT OK"))</f>
        <v xml:space="preserve"> </v>
      </c>
      <c r="B13" s="106" t="s">
        <v>13</v>
      </c>
      <c r="C13" s="120">
        <v>4206</v>
      </c>
      <c r="D13" s="122">
        <v>4194</v>
      </c>
      <c r="E13" s="158">
        <f t="shared" si="0"/>
        <v>8400</v>
      </c>
      <c r="F13" s="120">
        <v>4539</v>
      </c>
      <c r="G13" s="122">
        <v>4538</v>
      </c>
      <c r="H13" s="158">
        <f t="shared" si="1"/>
        <v>9077</v>
      </c>
      <c r="I13" s="123">
        <f t="shared" ref="I13:I17" si="12">IF(E13=0,0,((H13/E13)-1)*100)</f>
        <v>8.0595238095238173</v>
      </c>
      <c r="J13" s="7"/>
      <c r="L13" s="13" t="s">
        <v>13</v>
      </c>
      <c r="M13" s="39">
        <v>734780</v>
      </c>
      <c r="N13" s="500">
        <v>737892</v>
      </c>
      <c r="O13" s="169">
        <f t="shared" ref="O13" si="13">+M13+N13</f>
        <v>1472672</v>
      </c>
      <c r="P13" s="140">
        <v>3935</v>
      </c>
      <c r="Q13" s="169">
        <f>O13+P13</f>
        <v>1476607</v>
      </c>
      <c r="R13" s="39">
        <v>776039</v>
      </c>
      <c r="S13" s="500">
        <v>801942</v>
      </c>
      <c r="T13" s="169">
        <f t="shared" ref="T13" si="14">+R13+S13</f>
        <v>1577981</v>
      </c>
      <c r="U13" s="140">
        <v>3791</v>
      </c>
      <c r="V13" s="169">
        <f>T13+U13</f>
        <v>1581772</v>
      </c>
      <c r="W13" s="40">
        <f t="shared" ref="W13:W17" si="15">IF(Q13=0,0,((V13/Q13)-1)*100)</f>
        <v>7.1220710723977287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3899</v>
      </c>
      <c r="D14" s="122">
        <v>3885</v>
      </c>
      <c r="E14" s="158">
        <f>SUM(C14:D14)</f>
        <v>7784</v>
      </c>
      <c r="F14" s="120">
        <v>3308</v>
      </c>
      <c r="G14" s="122">
        <v>3284</v>
      </c>
      <c r="H14" s="158">
        <f>SUM(F14:G14)</f>
        <v>6592</v>
      </c>
      <c r="I14" s="123">
        <f>IF(E14=0,0,((H14/E14)-1)*100)</f>
        <v>-15.313463514902359</v>
      </c>
      <c r="J14" s="3"/>
      <c r="L14" s="13" t="s">
        <v>14</v>
      </c>
      <c r="M14" s="37">
        <v>683160</v>
      </c>
      <c r="N14" s="473">
        <v>713483</v>
      </c>
      <c r="O14" s="172">
        <f>+M14+N14</f>
        <v>1396643</v>
      </c>
      <c r="P14" s="140">
        <v>4088</v>
      </c>
      <c r="Q14" s="169">
        <f>O14+P14</f>
        <v>1400731</v>
      </c>
      <c r="R14" s="37">
        <v>427775</v>
      </c>
      <c r="S14" s="473">
        <v>434246</v>
      </c>
      <c r="T14" s="172">
        <f>+R14+S14</f>
        <v>862021</v>
      </c>
      <c r="U14" s="140">
        <v>2685</v>
      </c>
      <c r="V14" s="169">
        <f>T14+U14</f>
        <v>864706</v>
      </c>
      <c r="W14" s="40">
        <f>IF(Q14=0,0,((V14/Q14)-1)*100)</f>
        <v>-38.267518888351873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4342</v>
      </c>
      <c r="D15" s="122">
        <v>4334</v>
      </c>
      <c r="E15" s="158">
        <f>SUM(C15:D15)</f>
        <v>8676</v>
      </c>
      <c r="F15" s="120">
        <v>1468</v>
      </c>
      <c r="G15" s="122">
        <v>1459</v>
      </c>
      <c r="H15" s="158">
        <f>SUM(F15:G15)</f>
        <v>2927</v>
      </c>
      <c r="I15" s="123">
        <f>IF(E15=0,0,((H15/E15)-1)*100)</f>
        <v>-66.26325495620101</v>
      </c>
      <c r="J15" s="7"/>
      <c r="L15" s="13" t="s">
        <v>15</v>
      </c>
      <c r="M15" s="37">
        <v>754570</v>
      </c>
      <c r="N15" s="499">
        <v>781575</v>
      </c>
      <c r="O15" s="477">
        <f>+M15+N15</f>
        <v>1536145</v>
      </c>
      <c r="P15" s="486">
        <v>5841</v>
      </c>
      <c r="Q15" s="169">
        <f>O15+P15</f>
        <v>1541986</v>
      </c>
      <c r="R15" s="37">
        <v>123333</v>
      </c>
      <c r="S15" s="499">
        <v>127909</v>
      </c>
      <c r="T15" s="477">
        <f>+R15+S15</f>
        <v>251242</v>
      </c>
      <c r="U15" s="486">
        <v>841</v>
      </c>
      <c r="V15" s="169">
        <f>T15+U15</f>
        <v>252083</v>
      </c>
      <c r="W15" s="40">
        <f>IF(Q15=0,0,((V15/Q15)-1)*100)</f>
        <v>-83.652056503755546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12447</v>
      </c>
      <c r="D16" s="129">
        <f t="shared" ref="D16:H16" si="16">+D13+D14+D15</f>
        <v>12413</v>
      </c>
      <c r="E16" s="162">
        <f t="shared" si="16"/>
        <v>24860</v>
      </c>
      <c r="F16" s="127">
        <f t="shared" si="16"/>
        <v>9315</v>
      </c>
      <c r="G16" s="129">
        <f t="shared" si="16"/>
        <v>9281</v>
      </c>
      <c r="H16" s="162">
        <f t="shared" si="16"/>
        <v>18596</v>
      </c>
      <c r="I16" s="130">
        <f>IF(E16=0,0,((H16/E16)-1)*100)</f>
        <v>-25.197103781174579</v>
      </c>
      <c r="J16" s="3"/>
      <c r="L16" s="41" t="s">
        <v>61</v>
      </c>
      <c r="M16" s="43">
        <f>+M13+M14+M15</f>
        <v>2172510</v>
      </c>
      <c r="N16" s="474">
        <f t="shared" ref="N16:V16" si="17">+N13+N14+N15</f>
        <v>2232950</v>
      </c>
      <c r="O16" s="483">
        <f t="shared" si="17"/>
        <v>4405460</v>
      </c>
      <c r="P16" s="487">
        <f t="shared" si="17"/>
        <v>13864</v>
      </c>
      <c r="Q16" s="170">
        <f t="shared" si="17"/>
        <v>4419324</v>
      </c>
      <c r="R16" s="43">
        <f t="shared" si="17"/>
        <v>1327147</v>
      </c>
      <c r="S16" s="474">
        <f t="shared" si="17"/>
        <v>1364097</v>
      </c>
      <c r="T16" s="483">
        <f t="shared" si="17"/>
        <v>2691244</v>
      </c>
      <c r="U16" s="487">
        <f t="shared" si="17"/>
        <v>7317</v>
      </c>
      <c r="V16" s="170">
        <f t="shared" si="17"/>
        <v>2698561</v>
      </c>
      <c r="W16" s="46">
        <f>IF(Q16=0,0,((V16/Q16)-1)*100)</f>
        <v>-38.937244700773242</v>
      </c>
    </row>
    <row r="17" spans="1:23" ht="13.5" thickTop="1" x14ac:dyDescent="0.2">
      <c r="A17" s="3" t="str">
        <f t="shared" si="11"/>
        <v xml:space="preserve"> </v>
      </c>
      <c r="B17" s="106" t="s">
        <v>16</v>
      </c>
      <c r="C17" s="120">
        <v>4201</v>
      </c>
      <c r="D17" s="122">
        <v>4187</v>
      </c>
      <c r="E17" s="158">
        <f t="shared" ref="E17" si="18">SUM(C17:D17)</f>
        <v>8388</v>
      </c>
      <c r="F17" s="120">
        <v>71</v>
      </c>
      <c r="G17" s="122">
        <v>72</v>
      </c>
      <c r="H17" s="158">
        <f t="shared" si="1"/>
        <v>143</v>
      </c>
      <c r="I17" s="123">
        <f t="shared" si="12"/>
        <v>-98.295183595612784</v>
      </c>
      <c r="J17" s="7"/>
      <c r="L17" s="13" t="s">
        <v>16</v>
      </c>
      <c r="M17" s="37">
        <v>743301</v>
      </c>
      <c r="N17" s="473">
        <v>731080</v>
      </c>
      <c r="O17" s="477">
        <f>+M17+N17</f>
        <v>1474381</v>
      </c>
      <c r="P17" s="486">
        <v>3326</v>
      </c>
      <c r="Q17" s="169">
        <f>O17+P17</f>
        <v>1477707</v>
      </c>
      <c r="R17" s="37">
        <v>1131</v>
      </c>
      <c r="S17" s="473">
        <v>185</v>
      </c>
      <c r="T17" s="477">
        <f>+R17+S17</f>
        <v>1316</v>
      </c>
      <c r="U17" s="486">
        <v>0</v>
      </c>
      <c r="V17" s="169">
        <f>T17+U17</f>
        <v>1316</v>
      </c>
      <c r="W17" s="40">
        <f t="shared" si="15"/>
        <v>-99.910943103064412</v>
      </c>
    </row>
    <row r="18" spans="1:23" x14ac:dyDescent="0.2">
      <c r="A18" s="3" t="str">
        <f>IF(ISERROR(F18/G18)," ",IF(F18/G18&gt;0.5,IF(F18/G18&lt;1.5," ","NOT OK"),"NOT OK"))</f>
        <v xml:space="preserve"> </v>
      </c>
      <c r="B18" s="106" t="s">
        <v>66</v>
      </c>
      <c r="C18" s="120">
        <v>4261</v>
      </c>
      <c r="D18" s="122">
        <v>4261</v>
      </c>
      <c r="E18" s="158">
        <f>SUM(C18:D18)</f>
        <v>8522</v>
      </c>
      <c r="F18" s="120">
        <v>42</v>
      </c>
      <c r="G18" s="122">
        <v>45</v>
      </c>
      <c r="H18" s="158">
        <f>SUM(F18:G18)</f>
        <v>87</v>
      </c>
      <c r="I18" s="123">
        <f>IF(E18=0,0,((H18/E18)-1)*100)</f>
        <v>-98.979112884299454</v>
      </c>
      <c r="L18" s="13" t="s">
        <v>66</v>
      </c>
      <c r="M18" s="37">
        <v>670676</v>
      </c>
      <c r="N18" s="473">
        <v>692999</v>
      </c>
      <c r="O18" s="477">
        <f>+M18+N18</f>
        <v>1363675</v>
      </c>
      <c r="P18" s="486">
        <v>3650</v>
      </c>
      <c r="Q18" s="169">
        <f>O18+P18</f>
        <v>1367325</v>
      </c>
      <c r="R18" s="37">
        <v>2253</v>
      </c>
      <c r="S18" s="473">
        <v>347</v>
      </c>
      <c r="T18" s="477">
        <f>+R18+S18</f>
        <v>2600</v>
      </c>
      <c r="U18" s="486">
        <v>106</v>
      </c>
      <c r="V18" s="169">
        <f>T18+U18</f>
        <v>2706</v>
      </c>
      <c r="W18" s="40">
        <f>IF(Q18=0,0,((V18/Q18)-1)*100)</f>
        <v>-99.802095332126598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20">
        <v>4205</v>
      </c>
      <c r="D19" s="122">
        <v>4191</v>
      </c>
      <c r="E19" s="158">
        <f>SUM(C19:D19)</f>
        <v>8396</v>
      </c>
      <c r="F19" s="120">
        <v>22</v>
      </c>
      <c r="G19" s="122">
        <v>29</v>
      </c>
      <c r="H19" s="158">
        <f>SUM(F19:G19)</f>
        <v>51</v>
      </c>
      <c r="I19" s="123">
        <f>IF(E19=0,0,((H19/E19)-1)*100)</f>
        <v>-99.392567889471167</v>
      </c>
      <c r="J19" s="8"/>
      <c r="L19" s="13" t="s">
        <v>18</v>
      </c>
      <c r="M19" s="37">
        <v>676374</v>
      </c>
      <c r="N19" s="473">
        <v>674526</v>
      </c>
      <c r="O19" s="477">
        <f>+M19+N19</f>
        <v>1350900</v>
      </c>
      <c r="P19" s="486">
        <v>2180</v>
      </c>
      <c r="Q19" s="169">
        <f>O19+P19</f>
        <v>1353080</v>
      </c>
      <c r="R19" s="37">
        <v>2118</v>
      </c>
      <c r="S19" s="473">
        <v>522</v>
      </c>
      <c r="T19" s="477">
        <f>+R19+S19</f>
        <v>2640</v>
      </c>
      <c r="U19" s="486">
        <v>0</v>
      </c>
      <c r="V19" s="169">
        <f>T19+U19</f>
        <v>2640</v>
      </c>
      <c r="W19" s="40">
        <f>IF(Q19=0,0,((V19/Q19)-1)*100)</f>
        <v>-99.804889585242563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27">
        <f>+C17+C18+C19</f>
        <v>12667</v>
      </c>
      <c r="D20" s="135">
        <f>+D17+D18+D19</f>
        <v>12639</v>
      </c>
      <c r="E20" s="160">
        <f t="shared" ref="E20:H20" si="19">+E17+E18+E19</f>
        <v>25306</v>
      </c>
      <c r="F20" s="127">
        <f t="shared" si="19"/>
        <v>135</v>
      </c>
      <c r="G20" s="135">
        <f t="shared" si="19"/>
        <v>146</v>
      </c>
      <c r="H20" s="160">
        <f t="shared" si="19"/>
        <v>281</v>
      </c>
      <c r="I20" s="130">
        <f>IF(E20=0,0,((H20/E20)-1)*100)</f>
        <v>-98.889591401248708</v>
      </c>
      <c r="J20" s="9"/>
      <c r="K20" s="10"/>
      <c r="L20" s="47" t="s">
        <v>19</v>
      </c>
      <c r="M20" s="49">
        <f>+M17+M18+M19</f>
        <v>2090351</v>
      </c>
      <c r="N20" s="475">
        <f t="shared" ref="N20:V20" si="20">+N17+N18+N19</f>
        <v>2098605</v>
      </c>
      <c r="O20" s="479">
        <f t="shared" si="20"/>
        <v>4188956</v>
      </c>
      <c r="P20" s="488">
        <f t="shared" si="20"/>
        <v>9156</v>
      </c>
      <c r="Q20" s="171">
        <f t="shared" si="20"/>
        <v>4198112</v>
      </c>
      <c r="R20" s="49">
        <f t="shared" si="20"/>
        <v>5502</v>
      </c>
      <c r="S20" s="475">
        <f t="shared" si="20"/>
        <v>1054</v>
      </c>
      <c r="T20" s="479">
        <f t="shared" si="20"/>
        <v>6556</v>
      </c>
      <c r="U20" s="488">
        <f t="shared" si="20"/>
        <v>106</v>
      </c>
      <c r="V20" s="171">
        <f t="shared" si="20"/>
        <v>6662</v>
      </c>
      <c r="W20" s="50">
        <f>IF(Q20=0,0,((V20/Q20)-1)*100)</f>
        <v>-99.84130961727557</v>
      </c>
    </row>
    <row r="21" spans="1:23" ht="13.5" thickTop="1" x14ac:dyDescent="0.2">
      <c r="A21" s="3" t="str">
        <f t="shared" ref="A21" si="21">IF(ISERROR(F21/G21)," ",IF(F21/G21&gt;0.5,IF(F21/G21&lt;1.5," ","NOT OK"),"NOT OK"))</f>
        <v xml:space="preserve"> </v>
      </c>
      <c r="B21" s="106" t="s">
        <v>20</v>
      </c>
      <c r="C21" s="120">
        <v>4433</v>
      </c>
      <c r="D21" s="122">
        <v>4432</v>
      </c>
      <c r="E21" s="161">
        <f>SUM(C21:D21)</f>
        <v>8865</v>
      </c>
      <c r="F21" s="120">
        <v>10</v>
      </c>
      <c r="G21" s="122">
        <v>15</v>
      </c>
      <c r="H21" s="161">
        <f>SUM(F21:G21)</f>
        <v>25</v>
      </c>
      <c r="I21" s="123">
        <f t="shared" ref="I21" si="22">IF(E21=0,0,((H21/E21)-1)*100)</f>
        <v>-99.717992103778911</v>
      </c>
      <c r="J21" s="3"/>
      <c r="L21" s="13" t="s">
        <v>21</v>
      </c>
      <c r="M21" s="37">
        <v>739278</v>
      </c>
      <c r="N21" s="473">
        <v>741348</v>
      </c>
      <c r="O21" s="477">
        <f>+M21+N21</f>
        <v>1480626</v>
      </c>
      <c r="P21" s="486">
        <v>2158</v>
      </c>
      <c r="Q21" s="169">
        <f>O21+P21</f>
        <v>1482784</v>
      </c>
      <c r="R21" s="37">
        <v>976</v>
      </c>
      <c r="S21" s="473">
        <v>322</v>
      </c>
      <c r="T21" s="477">
        <f>+R21+S21</f>
        <v>1298</v>
      </c>
      <c r="U21" s="486">
        <v>259</v>
      </c>
      <c r="V21" s="169">
        <f>T21+U21</f>
        <v>1557</v>
      </c>
      <c r="W21" s="40">
        <f t="shared" ref="W21" si="23">IF(Q21=0,0,((V21/Q21)-1)*100)</f>
        <v>-99.894994820553777</v>
      </c>
    </row>
    <row r="22" spans="1:23" x14ac:dyDescent="0.2">
      <c r="A22" s="3" t="str">
        <f t="shared" ref="A22" si="24">IF(ISERROR(F22/G22)," ",IF(F22/G22&gt;0.5,IF(F22/G22&lt;1.5," ","NOT OK"),"NOT OK"))</f>
        <v xml:space="preserve"> </v>
      </c>
      <c r="B22" s="106" t="s">
        <v>22</v>
      </c>
      <c r="C22" s="120">
        <v>4594</v>
      </c>
      <c r="D22" s="122">
        <v>4567</v>
      </c>
      <c r="E22" s="152">
        <f>SUM(C22:D22)</f>
        <v>9161</v>
      </c>
      <c r="F22" s="120">
        <v>9</v>
      </c>
      <c r="G22" s="122">
        <v>14</v>
      </c>
      <c r="H22" s="152">
        <f>SUM(F22:G22)</f>
        <v>23</v>
      </c>
      <c r="I22" s="123">
        <f t="shared" ref="I22" si="25">IF(E22=0,0,((H22/E22)-1)*100)</f>
        <v>-99.748935705708988</v>
      </c>
      <c r="J22" s="3"/>
      <c r="L22" s="13" t="s">
        <v>22</v>
      </c>
      <c r="M22" s="37">
        <v>779923</v>
      </c>
      <c r="N22" s="473">
        <v>782383</v>
      </c>
      <c r="O22" s="477">
        <f t="shared" ref="O22" si="26">+M22+N22</f>
        <v>1562306</v>
      </c>
      <c r="P22" s="486">
        <v>4231</v>
      </c>
      <c r="Q22" s="169">
        <f>O22+P22</f>
        <v>1566537</v>
      </c>
      <c r="R22" s="37">
        <v>886</v>
      </c>
      <c r="S22" s="473">
        <v>117</v>
      </c>
      <c r="T22" s="477">
        <f t="shared" ref="T22" si="27">+R22+S22</f>
        <v>1003</v>
      </c>
      <c r="U22" s="486">
        <v>816</v>
      </c>
      <c r="V22" s="169">
        <f>T22+U22</f>
        <v>1819</v>
      </c>
      <c r="W22" s="40">
        <f t="shared" ref="W22" si="28">IF(Q22=0,0,((V22/Q22)-1)*100)</f>
        <v>-99.8838840065699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20">
        <v>4385</v>
      </c>
      <c r="D23" s="136">
        <v>4390</v>
      </c>
      <c r="E23" s="156">
        <f t="shared" ref="E23" si="29">SUM(C23:D23)</f>
        <v>8775</v>
      </c>
      <c r="F23" s="120">
        <v>3</v>
      </c>
      <c r="G23" s="136">
        <v>4</v>
      </c>
      <c r="H23" s="156">
        <f>SUM(F23:G23)</f>
        <v>7</v>
      </c>
      <c r="I23" s="137">
        <f>IF(E23=0,0,((H23/E23)-1)*100)</f>
        <v>-99.920227920227916</v>
      </c>
      <c r="J23" s="3"/>
      <c r="L23" s="13" t="s">
        <v>23</v>
      </c>
      <c r="M23" s="37">
        <v>680236</v>
      </c>
      <c r="N23" s="473">
        <v>700647</v>
      </c>
      <c r="O23" s="477">
        <f>+M23+N23</f>
        <v>1380883</v>
      </c>
      <c r="P23" s="486">
        <v>3427</v>
      </c>
      <c r="Q23" s="169">
        <f>O23+P23</f>
        <v>1384310</v>
      </c>
      <c r="R23" s="37">
        <v>151</v>
      </c>
      <c r="S23" s="473">
        <v>36</v>
      </c>
      <c r="T23" s="477">
        <f>+R23+S23</f>
        <v>187</v>
      </c>
      <c r="U23" s="486">
        <v>0</v>
      </c>
      <c r="V23" s="169">
        <f>T23+U23</f>
        <v>187</v>
      </c>
      <c r="W23" s="40">
        <f>IF(Q23=0,0,((V23/Q23)-1)*100)</f>
        <v>-99.986491465062016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27">
        <f>+C21+C22+C23</f>
        <v>13412</v>
      </c>
      <c r="D24" s="135">
        <f t="shared" ref="D24:H24" si="30">+D21+D22+D23</f>
        <v>13389</v>
      </c>
      <c r="E24" s="160">
        <f t="shared" si="30"/>
        <v>26801</v>
      </c>
      <c r="F24" s="127">
        <f t="shared" si="30"/>
        <v>22</v>
      </c>
      <c r="G24" s="135">
        <f t="shared" si="30"/>
        <v>33</v>
      </c>
      <c r="H24" s="160">
        <f t="shared" si="30"/>
        <v>55</v>
      </c>
      <c r="I24" s="130">
        <f>IF(E24=0,0,((H24/E24)-1)*100)</f>
        <v>-99.794783776724756</v>
      </c>
      <c r="J24" s="9"/>
      <c r="K24" s="10"/>
      <c r="L24" s="47" t="s">
        <v>40</v>
      </c>
      <c r="M24" s="49">
        <f>+M21+M22+M23</f>
        <v>2199437</v>
      </c>
      <c r="N24" s="475">
        <f t="shared" ref="N24:V24" si="31">+N21+N22+N23</f>
        <v>2224378</v>
      </c>
      <c r="O24" s="479">
        <f t="shared" si="31"/>
        <v>4423815</v>
      </c>
      <c r="P24" s="488">
        <f t="shared" si="31"/>
        <v>9816</v>
      </c>
      <c r="Q24" s="171">
        <f t="shared" si="31"/>
        <v>4433631</v>
      </c>
      <c r="R24" s="49">
        <f t="shared" si="31"/>
        <v>2013</v>
      </c>
      <c r="S24" s="475">
        <f t="shared" si="31"/>
        <v>475</v>
      </c>
      <c r="T24" s="479">
        <f t="shared" si="31"/>
        <v>2488</v>
      </c>
      <c r="U24" s="488">
        <f t="shared" si="31"/>
        <v>1075</v>
      </c>
      <c r="V24" s="171">
        <f t="shared" si="31"/>
        <v>3563</v>
      </c>
      <c r="W24" s="50">
        <f>IF(Q24=0,0,((V24/Q24)-1)*100)</f>
        <v>-99.919636974750489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38526</v>
      </c>
      <c r="D25" s="128">
        <f t="shared" ref="D25:H25" si="32">+D16+D20+D24</f>
        <v>38441</v>
      </c>
      <c r="E25" s="510">
        <f t="shared" si="32"/>
        <v>76967</v>
      </c>
      <c r="F25" s="127">
        <f t="shared" si="32"/>
        <v>9472</v>
      </c>
      <c r="G25" s="129">
        <f t="shared" si="32"/>
        <v>9460</v>
      </c>
      <c r="H25" s="299">
        <f t="shared" si="32"/>
        <v>18932</v>
      </c>
      <c r="I25" s="130">
        <f>IF(E25=0,0,((H25/E25)-1)*100)</f>
        <v>-75.402445203788631</v>
      </c>
      <c r="J25" s="3"/>
      <c r="L25" s="41" t="s">
        <v>62</v>
      </c>
      <c r="M25" s="42">
        <f>+M16+M20+M24</f>
        <v>6462298</v>
      </c>
      <c r="N25" s="42">
        <f t="shared" ref="N25:U25" si="33">+N16+N20+N24</f>
        <v>6555933</v>
      </c>
      <c r="O25" s="511">
        <f t="shared" si="33"/>
        <v>13018231</v>
      </c>
      <c r="P25" s="42">
        <f t="shared" si="33"/>
        <v>32836</v>
      </c>
      <c r="Q25" s="511">
        <f t="shared" si="33"/>
        <v>13051067</v>
      </c>
      <c r="R25" s="42">
        <f t="shared" si="33"/>
        <v>1334662</v>
      </c>
      <c r="S25" s="42">
        <f t="shared" si="33"/>
        <v>1365626</v>
      </c>
      <c r="T25" s="511">
        <f t="shared" si="33"/>
        <v>2700288</v>
      </c>
      <c r="U25" s="42">
        <f t="shared" si="33"/>
        <v>8498</v>
      </c>
      <c r="V25" s="511">
        <f>+V16+V20+V24</f>
        <v>2708786</v>
      </c>
      <c r="W25" s="46">
        <f>IF(Q25=0,0,((V25/Q25)-1)*100)</f>
        <v>-79.244716159989068</v>
      </c>
    </row>
    <row r="26" spans="1:23" ht="14.25" thickTop="1" thickBot="1" x14ac:dyDescent="0.25">
      <c r="A26" s="3" t="str">
        <f t="shared" ref="A26" si="34">IF(ISERROR(F26/G26)," ",IF(F26/G26&gt;0.5,IF(F26/G26&lt;1.5," ","NOT OK"),"NOT OK"))</f>
        <v xml:space="preserve"> </v>
      </c>
      <c r="B26" s="126" t="s">
        <v>63</v>
      </c>
      <c r="C26" s="127">
        <f>+C12+C16+C20+C24</f>
        <v>50191</v>
      </c>
      <c r="D26" s="129">
        <f t="shared" ref="D26:H26" si="35">+D12+D16+D20+D24</f>
        <v>50072</v>
      </c>
      <c r="E26" s="299">
        <f t="shared" si="35"/>
        <v>100263</v>
      </c>
      <c r="F26" s="127">
        <f t="shared" si="35"/>
        <v>22669</v>
      </c>
      <c r="G26" s="129">
        <f t="shared" si="35"/>
        <v>22626</v>
      </c>
      <c r="H26" s="299">
        <f t="shared" si="35"/>
        <v>45295</v>
      </c>
      <c r="I26" s="130">
        <f>IF(E26=0,0,((H26/E26)-1)*100)</f>
        <v>-54.823813370834706</v>
      </c>
      <c r="J26" s="3"/>
      <c r="L26" s="472" t="s">
        <v>63</v>
      </c>
      <c r="M26" s="43">
        <f>+M12+M16+M20+M24</f>
        <v>8386143</v>
      </c>
      <c r="N26" s="474">
        <f t="shared" ref="N26:V26" si="36">+N12+N16+N20+N24</f>
        <v>8491688</v>
      </c>
      <c r="O26" s="478">
        <f t="shared" si="36"/>
        <v>16877831</v>
      </c>
      <c r="P26" s="487">
        <f t="shared" si="36"/>
        <v>45783</v>
      </c>
      <c r="Q26" s="301">
        <f t="shared" si="36"/>
        <v>16923614</v>
      </c>
      <c r="R26" s="43">
        <f t="shared" si="36"/>
        <v>3603783</v>
      </c>
      <c r="S26" s="474">
        <f t="shared" si="36"/>
        <v>3658045</v>
      </c>
      <c r="T26" s="478">
        <f t="shared" si="36"/>
        <v>7261828</v>
      </c>
      <c r="U26" s="487">
        <f t="shared" si="36"/>
        <v>17580</v>
      </c>
      <c r="V26" s="301">
        <f t="shared" si="36"/>
        <v>7279408</v>
      </c>
      <c r="W26" s="46">
        <f>IF(Q26=0,0,((V26/Q26)-1)*100)</f>
        <v>-56.986681449955071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5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7163</v>
      </c>
      <c r="D35" s="122">
        <v>7178</v>
      </c>
      <c r="E35" s="158">
        <f t="shared" ref="E35" si="37">SUM(C35:D35)</f>
        <v>14341</v>
      </c>
      <c r="F35" s="120">
        <v>6718</v>
      </c>
      <c r="G35" s="122">
        <v>6732</v>
      </c>
      <c r="H35" s="158">
        <f t="shared" ref="H35:H39" si="38">SUM(F35:G35)</f>
        <v>13450</v>
      </c>
      <c r="I35" s="123">
        <f t="shared" ref="I35:I37" si="39">IF(E35=0,0,((H35/E35)-1)*100)</f>
        <v>-6.2129558608186368</v>
      </c>
      <c r="J35" s="3"/>
      <c r="K35" s="6"/>
      <c r="L35" s="13" t="s">
        <v>10</v>
      </c>
      <c r="M35" s="39">
        <v>1046908</v>
      </c>
      <c r="N35" s="37">
        <v>1051633</v>
      </c>
      <c r="O35" s="169">
        <f>SUM(M35:N35)</f>
        <v>2098541</v>
      </c>
      <c r="P35" s="140">
        <v>820</v>
      </c>
      <c r="Q35" s="169">
        <f>O35+P35</f>
        <v>2099361</v>
      </c>
      <c r="R35" s="39">
        <v>1014635</v>
      </c>
      <c r="S35" s="37">
        <v>1023443</v>
      </c>
      <c r="T35" s="169">
        <f>SUM(R35:S35)</f>
        <v>2038078</v>
      </c>
      <c r="U35" s="140">
        <v>217</v>
      </c>
      <c r="V35" s="169">
        <f>T35+U35</f>
        <v>2038295</v>
      </c>
      <c r="W35" s="40">
        <f t="shared" ref="W35:W37" si="40">IF(Q35=0,0,((V35/Q35)-1)*100)</f>
        <v>-2.9087898651065758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6957</v>
      </c>
      <c r="D36" s="122">
        <v>6956</v>
      </c>
      <c r="E36" s="158">
        <f>SUM(C36:D36)</f>
        <v>13913</v>
      </c>
      <c r="F36" s="120">
        <v>6414</v>
      </c>
      <c r="G36" s="122">
        <v>6417</v>
      </c>
      <c r="H36" s="158">
        <f>SUM(F36:G36)</f>
        <v>12831</v>
      </c>
      <c r="I36" s="123">
        <f t="shared" si="39"/>
        <v>-7.7768993028103246</v>
      </c>
      <c r="J36" s="3"/>
      <c r="K36" s="6"/>
      <c r="L36" s="13" t="s">
        <v>11</v>
      </c>
      <c r="M36" s="39">
        <v>996191</v>
      </c>
      <c r="N36" s="37">
        <v>1002046</v>
      </c>
      <c r="O36" s="169">
        <f>SUM(M36:N36)</f>
        <v>1998237</v>
      </c>
      <c r="P36" s="140">
        <v>659</v>
      </c>
      <c r="Q36" s="169">
        <f>O36+P36</f>
        <v>1998896</v>
      </c>
      <c r="R36" s="39">
        <v>962947</v>
      </c>
      <c r="S36" s="37">
        <v>964128</v>
      </c>
      <c r="T36" s="169">
        <f>SUM(R36:S36)</f>
        <v>1927075</v>
      </c>
      <c r="U36" s="140">
        <v>340</v>
      </c>
      <c r="V36" s="169">
        <f>T36+U36</f>
        <v>1927415</v>
      </c>
      <c r="W36" s="40">
        <f t="shared" si="40"/>
        <v>-3.5760239652288028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7340</v>
      </c>
      <c r="D37" s="125">
        <v>7360</v>
      </c>
      <c r="E37" s="158">
        <f t="shared" ref="E37:E39" si="41">SUM(C37:D37)</f>
        <v>14700</v>
      </c>
      <c r="F37" s="124">
        <v>6702</v>
      </c>
      <c r="G37" s="125">
        <v>6705</v>
      </c>
      <c r="H37" s="158">
        <f t="shared" si="38"/>
        <v>13407</v>
      </c>
      <c r="I37" s="123">
        <f t="shared" si="39"/>
        <v>-8.7959183673469443</v>
      </c>
      <c r="J37" s="3"/>
      <c r="K37" s="6"/>
      <c r="L37" s="22" t="s">
        <v>12</v>
      </c>
      <c r="M37" s="39">
        <v>1019421</v>
      </c>
      <c r="N37" s="37">
        <v>1090494</v>
      </c>
      <c r="O37" s="169">
        <f t="shared" ref="O37" si="42">SUM(M37:N37)</f>
        <v>2109915</v>
      </c>
      <c r="P37" s="38">
        <v>165</v>
      </c>
      <c r="Q37" s="172">
        <f t="shared" ref="Q37" si="43">O37+P37</f>
        <v>2110080</v>
      </c>
      <c r="R37" s="39">
        <v>947398</v>
      </c>
      <c r="S37" s="37">
        <v>1014756</v>
      </c>
      <c r="T37" s="169">
        <f t="shared" ref="T37" si="44">SUM(R37:S37)</f>
        <v>1962154</v>
      </c>
      <c r="U37" s="38">
        <v>51</v>
      </c>
      <c r="V37" s="172">
        <f t="shared" ref="V37" si="45">T37+U37</f>
        <v>1962205</v>
      </c>
      <c r="W37" s="40">
        <f t="shared" si="40"/>
        <v>-7.0080281316348252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6">+C35+C36+C37</f>
        <v>21460</v>
      </c>
      <c r="D38" s="129">
        <f t="shared" si="46"/>
        <v>21494</v>
      </c>
      <c r="E38" s="162">
        <f t="shared" si="41"/>
        <v>42954</v>
      </c>
      <c r="F38" s="127">
        <f t="shared" ref="F38:G38" si="47">+F35+F36+F37</f>
        <v>19834</v>
      </c>
      <c r="G38" s="129">
        <f t="shared" si="47"/>
        <v>19854</v>
      </c>
      <c r="H38" s="162">
        <f t="shared" si="38"/>
        <v>39688</v>
      </c>
      <c r="I38" s="130">
        <f>IF(E38=0,0,((H38/E38)-1)*100)</f>
        <v>-7.6034827955487216</v>
      </c>
      <c r="J38" s="3"/>
      <c r="L38" s="41" t="s">
        <v>57</v>
      </c>
      <c r="M38" s="45">
        <f t="shared" ref="M38:N38" si="48">+M35+M36+M37</f>
        <v>3062520</v>
      </c>
      <c r="N38" s="43">
        <f t="shared" si="48"/>
        <v>3144173</v>
      </c>
      <c r="O38" s="170">
        <f>+O35+O36+O37</f>
        <v>6206693</v>
      </c>
      <c r="P38" s="43">
        <f t="shared" ref="P38:Q38" si="49">+P35+P36+P37</f>
        <v>1644</v>
      </c>
      <c r="Q38" s="170">
        <f t="shared" si="49"/>
        <v>6208337</v>
      </c>
      <c r="R38" s="45">
        <f t="shared" ref="R38:V38" si="50">+R35+R36+R37</f>
        <v>2924980</v>
      </c>
      <c r="S38" s="43">
        <f t="shared" si="50"/>
        <v>3002327</v>
      </c>
      <c r="T38" s="170">
        <f>+T35+T36+T37</f>
        <v>5927307</v>
      </c>
      <c r="U38" s="43">
        <f t="shared" si="50"/>
        <v>608</v>
      </c>
      <c r="V38" s="170">
        <f t="shared" si="50"/>
        <v>5927915</v>
      </c>
      <c r="W38" s="46">
        <f>IF(Q38=0,0,((V38/Q38)-1)*100)</f>
        <v>-4.5168617618534519</v>
      </c>
    </row>
    <row r="39" spans="1:23" ht="13.5" thickTop="1" x14ac:dyDescent="0.2">
      <c r="A39" s="3" t="str">
        <f t="shared" si="11"/>
        <v xml:space="preserve"> </v>
      </c>
      <c r="B39" s="106" t="s">
        <v>13</v>
      </c>
      <c r="C39" s="120">
        <v>7269</v>
      </c>
      <c r="D39" s="122">
        <v>7280</v>
      </c>
      <c r="E39" s="158">
        <f t="shared" si="41"/>
        <v>14549</v>
      </c>
      <c r="F39" s="120">
        <v>6680</v>
      </c>
      <c r="G39" s="122">
        <v>6693</v>
      </c>
      <c r="H39" s="158">
        <f t="shared" si="38"/>
        <v>13373</v>
      </c>
      <c r="I39" s="123">
        <f t="shared" ref="I39" si="51">IF(E39=0,0,((H39/E39)-1)*100)</f>
        <v>-8.0830297614956308</v>
      </c>
      <c r="L39" s="13" t="s">
        <v>13</v>
      </c>
      <c r="M39" s="39">
        <v>1091974</v>
      </c>
      <c r="N39" s="37">
        <v>1030698</v>
      </c>
      <c r="O39" s="169">
        <f t="shared" ref="O39" si="52">+M39+N39</f>
        <v>2122672</v>
      </c>
      <c r="P39" s="38">
        <v>162</v>
      </c>
      <c r="Q39" s="172">
        <f>O39+P39</f>
        <v>2122834</v>
      </c>
      <c r="R39" s="39">
        <v>1037679</v>
      </c>
      <c r="S39" s="37">
        <v>982833</v>
      </c>
      <c r="T39" s="169">
        <f t="shared" ref="T39" si="53">+R39+S39</f>
        <v>2020512</v>
      </c>
      <c r="U39" s="38">
        <v>259</v>
      </c>
      <c r="V39" s="172">
        <f>T39+U39</f>
        <v>2020771</v>
      </c>
      <c r="W39" s="40">
        <f t="shared" ref="W39:W43" si="54">IF(Q39=0,0,((V39/Q39)-1)*100)</f>
        <v>-4.8078653347364941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20">
        <v>6382</v>
      </c>
      <c r="D40" s="122">
        <v>6401</v>
      </c>
      <c r="E40" s="158">
        <f>SUM(C40:D40)</f>
        <v>12783</v>
      </c>
      <c r="F40" s="120">
        <v>6675</v>
      </c>
      <c r="G40" s="122">
        <v>6667</v>
      </c>
      <c r="H40" s="158">
        <f>SUM(F40:G40)</f>
        <v>13342</v>
      </c>
      <c r="I40" s="123">
        <f>IF(E40=0,0,((H40/E40)-1)*100)</f>
        <v>4.3729953844950264</v>
      </c>
      <c r="J40" s="3"/>
      <c r="L40" s="13" t="s">
        <v>14</v>
      </c>
      <c r="M40" s="39">
        <v>980377</v>
      </c>
      <c r="N40" s="37">
        <v>964674</v>
      </c>
      <c r="O40" s="169">
        <f>+M40+N40</f>
        <v>1945051</v>
      </c>
      <c r="P40" s="38">
        <v>333</v>
      </c>
      <c r="Q40" s="172">
        <f>O40+P40</f>
        <v>1945384</v>
      </c>
      <c r="R40" s="39">
        <v>896715</v>
      </c>
      <c r="S40" s="37">
        <v>890270</v>
      </c>
      <c r="T40" s="169">
        <f>+R40+S40</f>
        <v>1786985</v>
      </c>
      <c r="U40" s="38">
        <v>219</v>
      </c>
      <c r="V40" s="172">
        <f>T40+U40</f>
        <v>1787204</v>
      </c>
      <c r="W40" s="40">
        <f>IF(Q40=0,0,((V40/Q40)-1)*100)</f>
        <v>-8.1310425088311646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20">
        <v>6889</v>
      </c>
      <c r="D41" s="122">
        <v>6899</v>
      </c>
      <c r="E41" s="158">
        <f t="shared" ref="E41" si="55">SUM(C41:D41)</f>
        <v>13788</v>
      </c>
      <c r="F41" s="120">
        <v>5533</v>
      </c>
      <c r="G41" s="122">
        <v>5518</v>
      </c>
      <c r="H41" s="158">
        <f t="shared" ref="H41" si="56">SUM(F41:G41)</f>
        <v>11051</v>
      </c>
      <c r="I41" s="123">
        <f>IF(E41=0,0,((H41/E41)-1)*100)</f>
        <v>-19.850594720046423</v>
      </c>
      <c r="J41" s="3"/>
      <c r="L41" s="13" t="s">
        <v>15</v>
      </c>
      <c r="M41" s="39">
        <v>1059453</v>
      </c>
      <c r="N41" s="37">
        <v>1031587</v>
      </c>
      <c r="O41" s="169">
        <f>+M41+N41</f>
        <v>2091040</v>
      </c>
      <c r="P41" s="38">
        <v>806</v>
      </c>
      <c r="Q41" s="172">
        <f>O41+P41</f>
        <v>2091846</v>
      </c>
      <c r="R41" s="39">
        <v>550644</v>
      </c>
      <c r="S41" s="37">
        <v>558915</v>
      </c>
      <c r="T41" s="169">
        <f>+R41+S41</f>
        <v>1109559</v>
      </c>
      <c r="U41" s="38">
        <v>124</v>
      </c>
      <c r="V41" s="172">
        <f>T41+U41</f>
        <v>1109683</v>
      </c>
      <c r="W41" s="40">
        <f>IF(Q41=0,0,((V41/Q41)-1)*100)</f>
        <v>-46.951974476132563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27">
        <f>+C39+C40+C41</f>
        <v>20540</v>
      </c>
      <c r="D42" s="129">
        <f t="shared" ref="D42" si="57">+D39+D40+D41</f>
        <v>20580</v>
      </c>
      <c r="E42" s="162">
        <f t="shared" ref="E42" si="58">+E39+E40+E41</f>
        <v>41120</v>
      </c>
      <c r="F42" s="127">
        <f t="shared" ref="F42" si="59">+F39+F40+F41</f>
        <v>18888</v>
      </c>
      <c r="G42" s="129">
        <f t="shared" ref="G42" si="60">+G39+G40+G41</f>
        <v>18878</v>
      </c>
      <c r="H42" s="162">
        <f t="shared" ref="H42" si="61">+H39+H40+H41</f>
        <v>37766</v>
      </c>
      <c r="I42" s="130">
        <f>IF(E42=0,0,((H42/E42)-1)*100)</f>
        <v>-8.1566147859922218</v>
      </c>
      <c r="J42" s="3"/>
      <c r="L42" s="41" t="s">
        <v>61</v>
      </c>
      <c r="M42" s="43">
        <f>+M39+M40+M41</f>
        <v>3131804</v>
      </c>
      <c r="N42" s="474">
        <f t="shared" ref="N42" si="62">+N39+N40+N41</f>
        <v>3026959</v>
      </c>
      <c r="O42" s="483">
        <f t="shared" ref="O42" si="63">+O39+O40+O41</f>
        <v>6158763</v>
      </c>
      <c r="P42" s="487">
        <f t="shared" ref="P42" si="64">+P39+P40+P41</f>
        <v>1301</v>
      </c>
      <c r="Q42" s="170">
        <f t="shared" ref="Q42" si="65">+Q39+Q40+Q41</f>
        <v>6160064</v>
      </c>
      <c r="R42" s="43">
        <f t="shared" ref="R42" si="66">+R39+R40+R41</f>
        <v>2485038</v>
      </c>
      <c r="S42" s="474">
        <f t="shared" ref="S42" si="67">+S39+S40+S41</f>
        <v>2432018</v>
      </c>
      <c r="T42" s="483">
        <f t="shared" ref="T42" si="68">+T39+T40+T41</f>
        <v>4917056</v>
      </c>
      <c r="U42" s="487">
        <f t="shared" ref="U42" si="69">+U39+U40+U41</f>
        <v>602</v>
      </c>
      <c r="V42" s="170">
        <f t="shared" ref="V42" si="70">+V39+V40+V41</f>
        <v>4917658</v>
      </c>
      <c r="W42" s="46">
        <f>IF(Q42=0,0,((V42/Q42)-1)*100)</f>
        <v>-20.168719026295832</v>
      </c>
    </row>
    <row r="43" spans="1:23" ht="13.5" thickTop="1" x14ac:dyDescent="0.2">
      <c r="A43" s="3" t="str">
        <f t="shared" si="11"/>
        <v xml:space="preserve"> </v>
      </c>
      <c r="B43" s="106" t="s">
        <v>16</v>
      </c>
      <c r="C43" s="120">
        <v>6812</v>
      </c>
      <c r="D43" s="122">
        <v>6825</v>
      </c>
      <c r="E43" s="158">
        <f t="shared" ref="E43" si="71">SUM(C43:D43)</f>
        <v>13637</v>
      </c>
      <c r="F43" s="120">
        <v>244</v>
      </c>
      <c r="G43" s="122">
        <v>243</v>
      </c>
      <c r="H43" s="158">
        <f t="shared" ref="H43" si="72">SUM(F43:G43)</f>
        <v>487</v>
      </c>
      <c r="I43" s="123">
        <f t="shared" ref="I43" si="73">IF(E43=0,0,((H43/E43)-1)*100)</f>
        <v>-96.428833321111682</v>
      </c>
      <c r="J43" s="7"/>
      <c r="L43" s="13" t="s">
        <v>16</v>
      </c>
      <c r="M43" s="39">
        <v>1006592</v>
      </c>
      <c r="N43" s="37">
        <v>1001667</v>
      </c>
      <c r="O43" s="169">
        <f>+M43+N43</f>
        <v>2008259</v>
      </c>
      <c r="P43" s="140">
        <v>651</v>
      </c>
      <c r="Q43" s="269">
        <f>O43+P43</f>
        <v>2008910</v>
      </c>
      <c r="R43" s="39">
        <v>18584</v>
      </c>
      <c r="S43" s="37">
        <v>18017</v>
      </c>
      <c r="T43" s="169">
        <f>+R43+S43</f>
        <v>36601</v>
      </c>
      <c r="U43" s="140">
        <v>27</v>
      </c>
      <c r="V43" s="269">
        <f>T43+U43</f>
        <v>36628</v>
      </c>
      <c r="W43" s="40">
        <f t="shared" si="54"/>
        <v>-98.176722700369851</v>
      </c>
    </row>
    <row r="44" spans="1:23" x14ac:dyDescent="0.2">
      <c r="A44" s="3" t="str">
        <f>IF(ISERROR(F44/G44)," ",IF(F44/G44&gt;0.5,IF(F44/G44&lt;1.5," ","NOT OK"),"NOT OK"))</f>
        <v xml:space="preserve"> </v>
      </c>
      <c r="B44" s="106" t="s">
        <v>66</v>
      </c>
      <c r="C44" s="120">
        <v>6694</v>
      </c>
      <c r="D44" s="122">
        <v>6698</v>
      </c>
      <c r="E44" s="158">
        <f>SUM(C44:D44)</f>
        <v>13392</v>
      </c>
      <c r="F44" s="120">
        <v>1026</v>
      </c>
      <c r="G44" s="122">
        <v>1026</v>
      </c>
      <c r="H44" s="158">
        <f>SUM(F44:G44)</f>
        <v>2052</v>
      </c>
      <c r="I44" s="123">
        <f>IF(E44=0,0,((H44/E44)-1)*100)</f>
        <v>-84.677419354838719</v>
      </c>
      <c r="J44" s="3"/>
      <c r="L44" s="13" t="s">
        <v>66</v>
      </c>
      <c r="M44" s="39">
        <v>973716</v>
      </c>
      <c r="N44" s="37">
        <v>969147</v>
      </c>
      <c r="O44" s="169">
        <f>+M44+N44</f>
        <v>1942863</v>
      </c>
      <c r="P44" s="140">
        <v>120</v>
      </c>
      <c r="Q44" s="169">
        <f>O44+P44</f>
        <v>1942983</v>
      </c>
      <c r="R44" s="39">
        <v>98301</v>
      </c>
      <c r="S44" s="37">
        <v>90064</v>
      </c>
      <c r="T44" s="169">
        <f>+R44+S44</f>
        <v>188365</v>
      </c>
      <c r="U44" s="140">
        <v>0</v>
      </c>
      <c r="V44" s="169">
        <f>T44+U44</f>
        <v>188365</v>
      </c>
      <c r="W44" s="40">
        <f>IF(Q44=0,0,((V44/Q44)-1)*100)</f>
        <v>-90.30537065944479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20">
        <v>6462</v>
      </c>
      <c r="D45" s="122">
        <v>6476</v>
      </c>
      <c r="E45" s="158">
        <f>SUM(C45:D45)</f>
        <v>12938</v>
      </c>
      <c r="F45" s="120">
        <v>2461</v>
      </c>
      <c r="G45" s="122">
        <v>2462</v>
      </c>
      <c r="H45" s="158">
        <f>SUM(F45:G45)</f>
        <v>4923</v>
      </c>
      <c r="I45" s="123">
        <f>IF(E45=0,0,((H45/E45)-1)*100)</f>
        <v>-61.949296645540272</v>
      </c>
      <c r="J45" s="3"/>
      <c r="L45" s="13" t="s">
        <v>18</v>
      </c>
      <c r="M45" s="37">
        <v>909671</v>
      </c>
      <c r="N45" s="473">
        <v>908736</v>
      </c>
      <c r="O45" s="172">
        <f>+M45+N45</f>
        <v>1818407</v>
      </c>
      <c r="P45" s="140">
        <v>347</v>
      </c>
      <c r="Q45" s="169">
        <f>O45+P45</f>
        <v>1818754</v>
      </c>
      <c r="R45" s="37">
        <v>250867</v>
      </c>
      <c r="S45" s="473">
        <v>231053</v>
      </c>
      <c r="T45" s="172">
        <f>+R45+S45</f>
        <v>481920</v>
      </c>
      <c r="U45" s="140">
        <v>0</v>
      </c>
      <c r="V45" s="169">
        <f>T45+U45</f>
        <v>481920</v>
      </c>
      <c r="W45" s="40">
        <f>IF(Q45=0,0,((V45/Q45)-1)*100)</f>
        <v>-73.502738688134841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27">
        <f>+C43+C44+C45</f>
        <v>19968</v>
      </c>
      <c r="D46" s="135">
        <f>+D43+D44+D45</f>
        <v>19999</v>
      </c>
      <c r="E46" s="160">
        <f t="shared" ref="E46" si="74">+E43+E44+E45</f>
        <v>39967</v>
      </c>
      <c r="F46" s="127">
        <f t="shared" ref="F46" si="75">+F43+F44+F45</f>
        <v>3731</v>
      </c>
      <c r="G46" s="135">
        <f t="shared" ref="G46" si="76">+G43+G44+G45</f>
        <v>3731</v>
      </c>
      <c r="H46" s="160">
        <f t="shared" ref="H46" si="77">+H43+H44+H45</f>
        <v>7462</v>
      </c>
      <c r="I46" s="130">
        <f>IF(E46=0,0,((H46/E46)-1)*100)</f>
        <v>-81.329596917456897</v>
      </c>
      <c r="J46" s="9"/>
      <c r="K46" s="10"/>
      <c r="L46" s="47" t="s">
        <v>19</v>
      </c>
      <c r="M46" s="49">
        <f>+M43+M44+M45</f>
        <v>2889979</v>
      </c>
      <c r="N46" s="475">
        <f t="shared" ref="N46" si="78">+N43+N44+N45</f>
        <v>2879550</v>
      </c>
      <c r="O46" s="479">
        <f t="shared" ref="O46" si="79">+O43+O44+O45</f>
        <v>5769529</v>
      </c>
      <c r="P46" s="488">
        <f t="shared" ref="P46" si="80">+P43+P44+P45</f>
        <v>1118</v>
      </c>
      <c r="Q46" s="171">
        <f t="shared" ref="Q46" si="81">+Q43+Q44+Q45</f>
        <v>5770647</v>
      </c>
      <c r="R46" s="49">
        <f t="shared" ref="R46" si="82">+R43+R44+R45</f>
        <v>367752</v>
      </c>
      <c r="S46" s="475">
        <f t="shared" ref="S46" si="83">+S43+S44+S45</f>
        <v>339134</v>
      </c>
      <c r="T46" s="479">
        <f t="shared" ref="T46" si="84">+T43+T44+T45</f>
        <v>706886</v>
      </c>
      <c r="U46" s="488">
        <f t="shared" ref="U46" si="85">+U43+U44+U45</f>
        <v>27</v>
      </c>
      <c r="V46" s="171">
        <f t="shared" ref="V46" si="86">+V43+V44+V45</f>
        <v>706913</v>
      </c>
      <c r="W46" s="50">
        <f>IF(Q46=0,0,((V46/Q46)-1)*100)</f>
        <v>-87.749848500523427</v>
      </c>
    </row>
    <row r="47" spans="1:23" ht="13.5" thickTop="1" x14ac:dyDescent="0.2">
      <c r="A47" s="3" t="str">
        <f t="shared" ref="A47" si="87">IF(ISERROR(F47/G47)," ",IF(F47/G47&gt;0.5,IF(F47/G47&lt;1.5," ","NOT OK"),"NOT OK"))</f>
        <v xml:space="preserve"> </v>
      </c>
      <c r="B47" s="106" t="s">
        <v>20</v>
      </c>
      <c r="C47" s="120">
        <v>6607</v>
      </c>
      <c r="D47" s="122">
        <v>6612</v>
      </c>
      <c r="E47" s="161">
        <f>SUM(C47:D47)</f>
        <v>13219</v>
      </c>
      <c r="F47" s="120">
        <v>4440</v>
      </c>
      <c r="G47" s="122">
        <v>4444</v>
      </c>
      <c r="H47" s="161">
        <f>SUM(F47:G47)</f>
        <v>8884</v>
      </c>
      <c r="I47" s="123">
        <f t="shared" ref="I47" si="88">IF(E47=0,0,((H47/E47)-1)*100)</f>
        <v>-32.793706029200401</v>
      </c>
      <c r="J47" s="3"/>
      <c r="L47" s="13" t="s">
        <v>21</v>
      </c>
      <c r="M47" s="37">
        <v>937956</v>
      </c>
      <c r="N47" s="473">
        <v>943219</v>
      </c>
      <c r="O47" s="172">
        <f>+M47+N47</f>
        <v>1881175</v>
      </c>
      <c r="P47" s="140">
        <v>128</v>
      </c>
      <c r="Q47" s="169">
        <f>O47+P47</f>
        <v>1881303</v>
      </c>
      <c r="R47" s="37">
        <v>487482</v>
      </c>
      <c r="S47" s="473">
        <v>483375</v>
      </c>
      <c r="T47" s="172">
        <f>+R47+S47</f>
        <v>970857</v>
      </c>
      <c r="U47" s="140">
        <v>141</v>
      </c>
      <c r="V47" s="169">
        <f>T47+U47</f>
        <v>970998</v>
      </c>
      <c r="W47" s="40">
        <f t="shared" ref="W47" si="89">IF(Q47=0,0,((V47/Q47)-1)*100)</f>
        <v>-48.386942454245805</v>
      </c>
    </row>
    <row r="48" spans="1:23" x14ac:dyDescent="0.2">
      <c r="A48" s="3" t="str">
        <f t="shared" ref="A48" si="90">IF(ISERROR(F48/G48)," ",IF(F48/G48&gt;0.5,IF(F48/G48&lt;1.5," ","NOT OK"),"NOT OK"))</f>
        <v xml:space="preserve"> </v>
      </c>
      <c r="B48" s="106" t="s">
        <v>22</v>
      </c>
      <c r="C48" s="120">
        <v>6662</v>
      </c>
      <c r="D48" s="122">
        <v>6674</v>
      </c>
      <c r="E48" s="152">
        <f>SUM(C48:D48)</f>
        <v>13336</v>
      </c>
      <c r="F48" s="120">
        <v>5212</v>
      </c>
      <c r="G48" s="122">
        <v>5206</v>
      </c>
      <c r="H48" s="152">
        <f>SUM(F48:G48)</f>
        <v>10418</v>
      </c>
      <c r="I48" s="123">
        <f t="shared" ref="I48" si="91">IF(E48=0,0,((H48/E48)-1)*100)</f>
        <v>-21.880623875224959</v>
      </c>
      <c r="J48" s="3"/>
      <c r="L48" s="13" t="s">
        <v>22</v>
      </c>
      <c r="M48" s="37">
        <v>982232</v>
      </c>
      <c r="N48" s="473">
        <v>962607</v>
      </c>
      <c r="O48" s="169">
        <f t="shared" ref="O48" si="92">+M48+N48</f>
        <v>1944839</v>
      </c>
      <c r="P48" s="486">
        <v>79</v>
      </c>
      <c r="Q48" s="169">
        <f>O48+P48</f>
        <v>1944918</v>
      </c>
      <c r="R48" s="37">
        <v>604741</v>
      </c>
      <c r="S48" s="473">
        <v>577171</v>
      </c>
      <c r="T48" s="169">
        <f t="shared" ref="T48" si="93">+R48+S48</f>
        <v>1181912</v>
      </c>
      <c r="U48" s="486">
        <v>55</v>
      </c>
      <c r="V48" s="169">
        <f>T48+U48</f>
        <v>1181967</v>
      </c>
      <c r="W48" s="40">
        <f t="shared" ref="W48" si="94">IF(Q48=0,0,((V48/Q48)-1)*100)</f>
        <v>-39.227926318744544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20">
        <v>6085</v>
      </c>
      <c r="D49" s="136">
        <v>6092</v>
      </c>
      <c r="E49" s="156">
        <f t="shared" ref="E49" si="95">SUM(C49:D49)</f>
        <v>12177</v>
      </c>
      <c r="F49" s="120">
        <v>5139</v>
      </c>
      <c r="G49" s="136">
        <v>5142</v>
      </c>
      <c r="H49" s="156">
        <f t="shared" ref="H49" si="96">SUM(F49:G49)</f>
        <v>10281</v>
      </c>
      <c r="I49" s="137">
        <f>IF(E49=0,0,((H49/E49)-1)*100)</f>
        <v>-15.570337521557033</v>
      </c>
      <c r="J49" s="3"/>
      <c r="L49" s="13" t="s">
        <v>23</v>
      </c>
      <c r="M49" s="37">
        <v>865663</v>
      </c>
      <c r="N49" s="473">
        <v>869901</v>
      </c>
      <c r="O49" s="169">
        <f>+M49+N49</f>
        <v>1735564</v>
      </c>
      <c r="P49" s="486">
        <v>141</v>
      </c>
      <c r="Q49" s="169">
        <f>O49+P49</f>
        <v>1735705</v>
      </c>
      <c r="R49" s="37">
        <v>620107</v>
      </c>
      <c r="S49" s="473">
        <v>615228</v>
      </c>
      <c r="T49" s="169">
        <f>+R49+S49</f>
        <v>1235335</v>
      </c>
      <c r="U49" s="486">
        <v>315</v>
      </c>
      <c r="V49" s="169">
        <f>T49+U49</f>
        <v>1235650</v>
      </c>
      <c r="W49" s="40">
        <f>IF(Q49=0,0,((V49/Q49)-1)*100)</f>
        <v>-28.809907213495379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27">
        <f>+C47+C48+C49</f>
        <v>19354</v>
      </c>
      <c r="D50" s="135">
        <f t="shared" ref="D50" si="97">+D47+D48+D49</f>
        <v>19378</v>
      </c>
      <c r="E50" s="160">
        <f t="shared" ref="E50" si="98">+E47+E48+E49</f>
        <v>38732</v>
      </c>
      <c r="F50" s="127">
        <f t="shared" ref="F50" si="99">+F47+F48+F49</f>
        <v>14791</v>
      </c>
      <c r="G50" s="135">
        <f t="shared" ref="G50" si="100">+G47+G48+G49</f>
        <v>14792</v>
      </c>
      <c r="H50" s="160">
        <f t="shared" ref="H50" si="101">+H47+H48+H49</f>
        <v>29583</v>
      </c>
      <c r="I50" s="130">
        <f>IF(E50=0,0,((H50/E50)-1)*100)</f>
        <v>-23.621295053185996</v>
      </c>
      <c r="J50" s="9"/>
      <c r="K50" s="10"/>
      <c r="L50" s="47" t="s">
        <v>40</v>
      </c>
      <c r="M50" s="49">
        <f>+M47+M48+M49</f>
        <v>2785851</v>
      </c>
      <c r="N50" s="475">
        <f t="shared" ref="N50" si="102">+N47+N48+N49</f>
        <v>2775727</v>
      </c>
      <c r="O50" s="479">
        <f t="shared" ref="O50" si="103">+O47+O48+O49</f>
        <v>5561578</v>
      </c>
      <c r="P50" s="488">
        <f t="shared" ref="P50" si="104">+P47+P48+P49</f>
        <v>348</v>
      </c>
      <c r="Q50" s="171">
        <f t="shared" ref="Q50" si="105">+Q47+Q48+Q49</f>
        <v>5561926</v>
      </c>
      <c r="R50" s="49">
        <f t="shared" ref="R50" si="106">+R47+R48+R49</f>
        <v>1712330</v>
      </c>
      <c r="S50" s="475">
        <f t="shared" ref="S50" si="107">+S47+S48+S49</f>
        <v>1675774</v>
      </c>
      <c r="T50" s="479">
        <f t="shared" ref="T50" si="108">+T47+T48+T49</f>
        <v>3388104</v>
      </c>
      <c r="U50" s="488">
        <f t="shared" ref="U50" si="109">+U47+U48+U49</f>
        <v>511</v>
      </c>
      <c r="V50" s="171">
        <f t="shared" ref="V50" si="110">+V47+V48+V49</f>
        <v>3388615</v>
      </c>
      <c r="W50" s="50">
        <f>IF(Q50=0,0,((V50/Q50)-1)*100)</f>
        <v>-39.074791717832994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59862</v>
      </c>
      <c r="D51" s="128">
        <f t="shared" ref="D51:H51" si="111">+D42+D46+D50</f>
        <v>59957</v>
      </c>
      <c r="E51" s="510">
        <f t="shared" si="111"/>
        <v>119819</v>
      </c>
      <c r="F51" s="127">
        <f t="shared" si="111"/>
        <v>37410</v>
      </c>
      <c r="G51" s="129">
        <f t="shared" si="111"/>
        <v>37401</v>
      </c>
      <c r="H51" s="299">
        <f t="shared" si="111"/>
        <v>74811</v>
      </c>
      <c r="I51" s="130">
        <f>IF(E51=0,0,((H51/E51)-1)*100)</f>
        <v>-37.563324681394441</v>
      </c>
      <c r="J51" s="3"/>
      <c r="L51" s="41" t="s">
        <v>62</v>
      </c>
      <c r="M51" s="42">
        <f>+M42+M46+M50</f>
        <v>8807634</v>
      </c>
      <c r="N51" s="42">
        <f t="shared" ref="N51" si="112">+N42+N46+N50</f>
        <v>8682236</v>
      </c>
      <c r="O51" s="511">
        <f t="shared" ref="O51" si="113">+O42+O46+O50</f>
        <v>17489870</v>
      </c>
      <c r="P51" s="42">
        <f t="shared" ref="P51" si="114">+P42+P46+P50</f>
        <v>2767</v>
      </c>
      <c r="Q51" s="511">
        <f t="shared" ref="Q51" si="115">+Q42+Q46+Q50</f>
        <v>17492637</v>
      </c>
      <c r="R51" s="42">
        <f t="shared" ref="R51" si="116">+R42+R46+R50</f>
        <v>4565120</v>
      </c>
      <c r="S51" s="42">
        <f t="shared" ref="S51" si="117">+S42+S46+S50</f>
        <v>4446926</v>
      </c>
      <c r="T51" s="511">
        <f t="shared" ref="T51" si="118">+T42+T46+T50</f>
        <v>9012046</v>
      </c>
      <c r="U51" s="42">
        <f t="shared" ref="U51" si="119">+U42+U46+U50</f>
        <v>1140</v>
      </c>
      <c r="V51" s="511">
        <f>+V42+V46+V50</f>
        <v>9013186</v>
      </c>
      <c r="W51" s="46">
        <f>IF(Q51=0,0,((V51/Q51)-1)*100)</f>
        <v>-48.474400972249065</v>
      </c>
    </row>
    <row r="52" spans="1:23" ht="14.25" thickTop="1" thickBot="1" x14ac:dyDescent="0.25">
      <c r="A52" s="3" t="str">
        <f t="shared" ref="A52" si="120">IF(ISERROR(F52/G52)," ",IF(F52/G52&gt;0.5,IF(F52/G52&lt;1.5," ","NOT OK"),"NOT OK"))</f>
        <v xml:space="preserve"> </v>
      </c>
      <c r="B52" s="126" t="s">
        <v>63</v>
      </c>
      <c r="C52" s="127">
        <f>+C38+C42+C46+C50</f>
        <v>81322</v>
      </c>
      <c r="D52" s="129">
        <f t="shared" ref="D52:H52" si="121">+D38+D42+D46+D50</f>
        <v>81451</v>
      </c>
      <c r="E52" s="299">
        <f t="shared" si="121"/>
        <v>162773</v>
      </c>
      <c r="F52" s="127">
        <f t="shared" si="121"/>
        <v>57244</v>
      </c>
      <c r="G52" s="129">
        <f t="shared" si="121"/>
        <v>57255</v>
      </c>
      <c r="H52" s="299">
        <f t="shared" si="121"/>
        <v>114499</v>
      </c>
      <c r="I52" s="130">
        <f>IF(E52=0,0,((H52/E52)-1)*100)</f>
        <v>-29.657252738476281</v>
      </c>
      <c r="J52" s="3"/>
      <c r="L52" s="472" t="s">
        <v>63</v>
      </c>
      <c r="M52" s="43">
        <f>+M38+M42+M46+M50</f>
        <v>11870154</v>
      </c>
      <c r="N52" s="474">
        <f t="shared" ref="N52:V52" si="122">+N38+N42+N46+N50</f>
        <v>11826409</v>
      </c>
      <c r="O52" s="478">
        <f t="shared" si="122"/>
        <v>23696563</v>
      </c>
      <c r="P52" s="487">
        <f t="shared" si="122"/>
        <v>4411</v>
      </c>
      <c r="Q52" s="301">
        <f t="shared" si="122"/>
        <v>23700974</v>
      </c>
      <c r="R52" s="43">
        <f t="shared" si="122"/>
        <v>7490100</v>
      </c>
      <c r="S52" s="474">
        <f t="shared" si="122"/>
        <v>7449253</v>
      </c>
      <c r="T52" s="478">
        <f t="shared" si="122"/>
        <v>14939353</v>
      </c>
      <c r="U52" s="487">
        <f t="shared" si="122"/>
        <v>1748</v>
      </c>
      <c r="V52" s="301">
        <f t="shared" si="122"/>
        <v>14941101</v>
      </c>
      <c r="W52" s="46">
        <f>IF(Q52=0,0,((V52/Q52)-1)*100)</f>
        <v>-36.95997050585347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5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23">+C9+C35</f>
        <v>11016</v>
      </c>
      <c r="D61" s="122">
        <f t="shared" si="123"/>
        <v>11013</v>
      </c>
      <c r="E61" s="158">
        <f t="shared" si="123"/>
        <v>22029</v>
      </c>
      <c r="F61" s="120">
        <f t="shared" si="123"/>
        <v>11225</v>
      </c>
      <c r="G61" s="122">
        <f t="shared" si="123"/>
        <v>11218</v>
      </c>
      <c r="H61" s="158">
        <f t="shared" si="123"/>
        <v>22443</v>
      </c>
      <c r="I61" s="123">
        <f t="shared" ref="I61:I63" si="124">IF(E61=0,0,((H61/E61)-1)*100)</f>
        <v>1.8793408688546842</v>
      </c>
      <c r="J61" s="3"/>
      <c r="K61" s="6"/>
      <c r="L61" s="13" t="s">
        <v>10</v>
      </c>
      <c r="M61" s="39">
        <f t="shared" ref="M61:N63" si="125">+M9+M35</f>
        <v>1647857</v>
      </c>
      <c r="N61" s="37">
        <f t="shared" si="125"/>
        <v>1672024</v>
      </c>
      <c r="O61" s="169">
        <f>SUM(M61:N61)</f>
        <v>3319881</v>
      </c>
      <c r="P61" s="38">
        <f>P9+P35</f>
        <v>3199</v>
      </c>
      <c r="Q61" s="172">
        <f>+O61+P61</f>
        <v>3323080</v>
      </c>
      <c r="R61" s="39">
        <v>1752933</v>
      </c>
      <c r="S61" s="37">
        <v>1785921</v>
      </c>
      <c r="T61" s="169">
        <f>SUM(R61:S61)</f>
        <v>3538854</v>
      </c>
      <c r="U61" s="38">
        <f>U9+U35</f>
        <v>2453</v>
      </c>
      <c r="V61" s="172">
        <f>+T61+U61</f>
        <v>3541307</v>
      </c>
      <c r="W61" s="40">
        <f t="shared" ref="W61:W63" si="126">IF(Q61=0,0,((V61/Q61)-1)*100)</f>
        <v>6.5670101231387834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23"/>
        <v>10703</v>
      </c>
      <c r="D62" s="122">
        <f t="shared" si="123"/>
        <v>10702</v>
      </c>
      <c r="E62" s="158">
        <f t="shared" si="123"/>
        <v>21405</v>
      </c>
      <c r="F62" s="120">
        <f t="shared" si="123"/>
        <v>10630</v>
      </c>
      <c r="G62" s="122">
        <f t="shared" si="123"/>
        <v>10633</v>
      </c>
      <c r="H62" s="158">
        <f t="shared" si="123"/>
        <v>21263</v>
      </c>
      <c r="I62" s="123">
        <f t="shared" si="124"/>
        <v>-0.66339640270964839</v>
      </c>
      <c r="J62" s="3"/>
      <c r="K62" s="6"/>
      <c r="L62" s="13" t="s">
        <v>11</v>
      </c>
      <c r="M62" s="39">
        <f t="shared" si="125"/>
        <v>1608750</v>
      </c>
      <c r="N62" s="37">
        <f t="shared" si="125"/>
        <v>1611157</v>
      </c>
      <c r="O62" s="169">
        <f t="shared" ref="O62:O63" si="127">SUM(M62:N62)</f>
        <v>3219907</v>
      </c>
      <c r="P62" s="38">
        <f>P10+P36</f>
        <v>3685</v>
      </c>
      <c r="Q62" s="172">
        <f>+O62+P62</f>
        <v>3223592</v>
      </c>
      <c r="R62" s="39">
        <v>1690319</v>
      </c>
      <c r="S62" s="37">
        <v>1692777</v>
      </c>
      <c r="T62" s="169">
        <f t="shared" ref="T62:T63" si="128">SUM(R62:S62)</f>
        <v>3383096</v>
      </c>
      <c r="U62" s="38">
        <f>U10+U36</f>
        <v>3098</v>
      </c>
      <c r="V62" s="172">
        <f>+T62+U62</f>
        <v>3386194</v>
      </c>
      <c r="W62" s="40">
        <f t="shared" si="126"/>
        <v>5.0441246907176884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23"/>
        <v>11406</v>
      </c>
      <c r="D63" s="125">
        <f t="shared" si="123"/>
        <v>11410</v>
      </c>
      <c r="E63" s="158">
        <f t="shared" si="123"/>
        <v>22816</v>
      </c>
      <c r="F63" s="124">
        <f t="shared" si="123"/>
        <v>11176</v>
      </c>
      <c r="G63" s="125">
        <f t="shared" si="123"/>
        <v>11169</v>
      </c>
      <c r="H63" s="158">
        <f t="shared" si="123"/>
        <v>22345</v>
      </c>
      <c r="I63" s="123">
        <f t="shared" si="124"/>
        <v>-2.0643408134642383</v>
      </c>
      <c r="J63" s="3"/>
      <c r="K63" s="6"/>
      <c r="L63" s="22" t="s">
        <v>12</v>
      </c>
      <c r="M63" s="39">
        <f t="shared" si="125"/>
        <v>1729758</v>
      </c>
      <c r="N63" s="37">
        <f t="shared" si="125"/>
        <v>1796747</v>
      </c>
      <c r="O63" s="169">
        <f t="shared" si="127"/>
        <v>3526505</v>
      </c>
      <c r="P63" s="38">
        <f>P11+P37</f>
        <v>7707</v>
      </c>
      <c r="Q63" s="172">
        <f>+O63+P63</f>
        <v>3534212</v>
      </c>
      <c r="R63" s="39">
        <v>1750849</v>
      </c>
      <c r="S63" s="37">
        <v>1816048</v>
      </c>
      <c r="T63" s="169">
        <f t="shared" si="128"/>
        <v>3566897</v>
      </c>
      <c r="U63" s="38">
        <f>U11+U37</f>
        <v>4139</v>
      </c>
      <c r="V63" s="172">
        <f>+T63+U63</f>
        <v>3571036</v>
      </c>
      <c r="W63" s="40">
        <f t="shared" si="126"/>
        <v>1.0419295729854339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23"/>
        <v>33125</v>
      </c>
      <c r="D64" s="129">
        <f t="shared" si="123"/>
        <v>33125</v>
      </c>
      <c r="E64" s="162">
        <f t="shared" si="123"/>
        <v>66250</v>
      </c>
      <c r="F64" s="127">
        <f t="shared" si="123"/>
        <v>33031</v>
      </c>
      <c r="G64" s="129">
        <f t="shared" si="123"/>
        <v>33020</v>
      </c>
      <c r="H64" s="162">
        <f t="shared" si="123"/>
        <v>66051</v>
      </c>
      <c r="I64" s="130">
        <f>IF(E64=0,0,((H64/E64)-1)*100)</f>
        <v>-0.30037735849056668</v>
      </c>
      <c r="J64" s="3"/>
      <c r="L64" s="41" t="s">
        <v>57</v>
      </c>
      <c r="M64" s="45">
        <f t="shared" ref="M64:Q64" si="129">+M61+M62+M63</f>
        <v>4986365</v>
      </c>
      <c r="N64" s="43">
        <f t="shared" si="129"/>
        <v>5079928</v>
      </c>
      <c r="O64" s="170">
        <f t="shared" si="129"/>
        <v>10066293</v>
      </c>
      <c r="P64" s="43">
        <f t="shared" si="129"/>
        <v>14591</v>
      </c>
      <c r="Q64" s="170">
        <f t="shared" si="129"/>
        <v>10080884</v>
      </c>
      <c r="R64" s="45">
        <f t="shared" ref="R64:V64" si="130">+R61+R62+R63</f>
        <v>5194101</v>
      </c>
      <c r="S64" s="43">
        <f t="shared" si="130"/>
        <v>5294746</v>
      </c>
      <c r="T64" s="170">
        <f t="shared" si="130"/>
        <v>10488847</v>
      </c>
      <c r="U64" s="43">
        <f t="shared" si="130"/>
        <v>9690</v>
      </c>
      <c r="V64" s="170">
        <f t="shared" si="130"/>
        <v>10498537</v>
      </c>
      <c r="W64" s="46">
        <f>IF(Q64=0,0,((V64/Q64)-1)*100)</f>
        <v>4.1430196002652186</v>
      </c>
    </row>
    <row r="65" spans="1:23" ht="13.5" thickTop="1" x14ac:dyDescent="0.2">
      <c r="A65" s="3" t="str">
        <f t="shared" si="11"/>
        <v xml:space="preserve"> </v>
      </c>
      <c r="B65" s="106" t="s">
        <v>13</v>
      </c>
      <c r="C65" s="120">
        <f t="shared" si="123"/>
        <v>11475</v>
      </c>
      <c r="D65" s="122">
        <f t="shared" si="123"/>
        <v>11474</v>
      </c>
      <c r="E65" s="158">
        <f t="shared" si="123"/>
        <v>22949</v>
      </c>
      <c r="F65" s="120">
        <f t="shared" si="123"/>
        <v>11219</v>
      </c>
      <c r="G65" s="122">
        <f t="shared" si="123"/>
        <v>11231</v>
      </c>
      <c r="H65" s="158">
        <f t="shared" si="123"/>
        <v>22450</v>
      </c>
      <c r="I65" s="123">
        <f t="shared" ref="I65" si="131">IF(E65=0,0,((H65/E65)-1)*100)</f>
        <v>-2.1743866835156167</v>
      </c>
      <c r="J65" s="3"/>
      <c r="L65" s="13" t="s">
        <v>13</v>
      </c>
      <c r="M65" s="39">
        <f t="shared" ref="M65:N67" si="132">+M13+M39</f>
        <v>1826754</v>
      </c>
      <c r="N65" s="37">
        <f t="shared" si="132"/>
        <v>1768590</v>
      </c>
      <c r="O65" s="169">
        <f t="shared" ref="O65" si="133">SUM(M65:N65)</f>
        <v>3595344</v>
      </c>
      <c r="P65" s="38">
        <f>P13+P39</f>
        <v>4097</v>
      </c>
      <c r="Q65" s="172">
        <f>+O65+P65</f>
        <v>3599441</v>
      </c>
      <c r="R65" s="39">
        <f t="shared" ref="R65:S67" si="134">+R13+R39</f>
        <v>1813718</v>
      </c>
      <c r="S65" s="37">
        <f t="shared" si="134"/>
        <v>1784775</v>
      </c>
      <c r="T65" s="169">
        <f t="shared" ref="T65" si="135">SUM(R65:S65)</f>
        <v>3598493</v>
      </c>
      <c r="U65" s="38">
        <f>U13+U39</f>
        <v>4050</v>
      </c>
      <c r="V65" s="172">
        <f>+T65+U65</f>
        <v>3602543</v>
      </c>
      <c r="W65" s="40">
        <f t="shared" ref="W65:W69" si="136">IF(Q65=0,0,((V65/Q65)-1)*100)</f>
        <v>8.6180048513084806E-2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20">
        <f t="shared" si="123"/>
        <v>10281</v>
      </c>
      <c r="D66" s="122">
        <f t="shared" si="123"/>
        <v>10286</v>
      </c>
      <c r="E66" s="158">
        <f t="shared" si="123"/>
        <v>20567</v>
      </c>
      <c r="F66" s="120">
        <f t="shared" si="123"/>
        <v>9983</v>
      </c>
      <c r="G66" s="122">
        <f t="shared" si="123"/>
        <v>9951</v>
      </c>
      <c r="H66" s="158">
        <f t="shared" si="123"/>
        <v>19934</v>
      </c>
      <c r="I66" s="123">
        <f>IF(E66=0,0,((H66/E66)-1)*100)</f>
        <v>-3.0777459036320343</v>
      </c>
      <c r="J66" s="3"/>
      <c r="L66" s="13" t="s">
        <v>14</v>
      </c>
      <c r="M66" s="39">
        <f t="shared" si="132"/>
        <v>1663537</v>
      </c>
      <c r="N66" s="37">
        <f t="shared" si="132"/>
        <v>1678157</v>
      </c>
      <c r="O66" s="169">
        <f>SUM(M66:N66)</f>
        <v>3341694</v>
      </c>
      <c r="P66" s="38">
        <f>P14+P40</f>
        <v>4421</v>
      </c>
      <c r="Q66" s="172">
        <f>+O66+P66</f>
        <v>3346115</v>
      </c>
      <c r="R66" s="39">
        <f t="shared" si="134"/>
        <v>1324490</v>
      </c>
      <c r="S66" s="37">
        <f t="shared" si="134"/>
        <v>1324516</v>
      </c>
      <c r="T66" s="169">
        <f>SUM(R66:S66)</f>
        <v>2649006</v>
      </c>
      <c r="U66" s="38">
        <f>U14+U40</f>
        <v>2904</v>
      </c>
      <c r="V66" s="172">
        <f>+T66+U66</f>
        <v>2651910</v>
      </c>
      <c r="W66" s="40">
        <f>IF(Q66=0,0,((V66/Q66)-1)*100)</f>
        <v>-20.746597173139591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20">
        <f t="shared" si="123"/>
        <v>11231</v>
      </c>
      <c r="D67" s="122">
        <f t="shared" si="123"/>
        <v>11233</v>
      </c>
      <c r="E67" s="158">
        <f t="shared" si="123"/>
        <v>22464</v>
      </c>
      <c r="F67" s="120">
        <f t="shared" si="123"/>
        <v>7001</v>
      </c>
      <c r="G67" s="122">
        <f t="shared" si="123"/>
        <v>6977</v>
      </c>
      <c r="H67" s="158">
        <f t="shared" si="123"/>
        <v>13978</v>
      </c>
      <c r="I67" s="123">
        <f>IF(E67=0,0,((H67/E67)-1)*100)</f>
        <v>-37.775997150997156</v>
      </c>
      <c r="J67" s="3"/>
      <c r="L67" s="13" t="s">
        <v>15</v>
      </c>
      <c r="M67" s="39">
        <f t="shared" si="132"/>
        <v>1814023</v>
      </c>
      <c r="N67" s="37">
        <f t="shared" si="132"/>
        <v>1813162</v>
      </c>
      <c r="O67" s="169">
        <f>SUM(M67:N67)</f>
        <v>3627185</v>
      </c>
      <c r="P67" s="38">
        <f>P15+P41</f>
        <v>6647</v>
      </c>
      <c r="Q67" s="172">
        <f>+O67+P67</f>
        <v>3633832</v>
      </c>
      <c r="R67" s="39">
        <f t="shared" si="134"/>
        <v>673977</v>
      </c>
      <c r="S67" s="37">
        <f t="shared" si="134"/>
        <v>686824</v>
      </c>
      <c r="T67" s="169">
        <f>SUM(R67:S67)</f>
        <v>1360801</v>
      </c>
      <c r="U67" s="38">
        <f>U15+U41</f>
        <v>965</v>
      </c>
      <c r="V67" s="172">
        <f>+T67+U67</f>
        <v>1361766</v>
      </c>
      <c r="W67" s="40">
        <f>IF(Q67=0,0,((V67/Q67)-1)*100)</f>
        <v>-62.52534514529016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27">
        <f>+C65+C66+C67</f>
        <v>32987</v>
      </c>
      <c r="D68" s="129">
        <f t="shared" ref="D68:H68" si="137">+D65+D66+D67</f>
        <v>32993</v>
      </c>
      <c r="E68" s="162">
        <f t="shared" si="137"/>
        <v>65980</v>
      </c>
      <c r="F68" s="127">
        <f t="shared" si="137"/>
        <v>28203</v>
      </c>
      <c r="G68" s="129">
        <f t="shared" si="137"/>
        <v>28159</v>
      </c>
      <c r="H68" s="162">
        <f t="shared" si="137"/>
        <v>56362</v>
      </c>
      <c r="I68" s="130">
        <f>IF(E68=0,0,((H68/E68)-1)*100)</f>
        <v>-14.577144589269475</v>
      </c>
      <c r="J68" s="3"/>
      <c r="L68" s="41" t="s">
        <v>61</v>
      </c>
      <c r="M68" s="43">
        <f>+M65+M66+M67</f>
        <v>5304314</v>
      </c>
      <c r="N68" s="474">
        <f t="shared" ref="N68:V68" si="138">+N65+N66+N67</f>
        <v>5259909</v>
      </c>
      <c r="O68" s="483">
        <f t="shared" si="138"/>
        <v>10564223</v>
      </c>
      <c r="P68" s="487">
        <f t="shared" si="138"/>
        <v>15165</v>
      </c>
      <c r="Q68" s="170">
        <f t="shared" si="138"/>
        <v>10579388</v>
      </c>
      <c r="R68" s="43">
        <f t="shared" si="138"/>
        <v>3812185</v>
      </c>
      <c r="S68" s="474">
        <f t="shared" si="138"/>
        <v>3796115</v>
      </c>
      <c r="T68" s="483">
        <f t="shared" si="138"/>
        <v>7608300</v>
      </c>
      <c r="U68" s="487">
        <f t="shared" si="138"/>
        <v>7919</v>
      </c>
      <c r="V68" s="170">
        <f t="shared" si="138"/>
        <v>7616219</v>
      </c>
      <c r="W68" s="46">
        <f>IF(Q68=0,0,((V68/Q68)-1)*100)</f>
        <v>-28.008888604898509</v>
      </c>
    </row>
    <row r="69" spans="1:23" ht="13.5" thickTop="1" x14ac:dyDescent="0.2">
      <c r="A69" s="3" t="str">
        <f t="shared" si="11"/>
        <v xml:space="preserve"> </v>
      </c>
      <c r="B69" s="106" t="s">
        <v>16</v>
      </c>
      <c r="C69" s="120">
        <f t="shared" ref="C69:H71" si="139">+C17+C43</f>
        <v>11013</v>
      </c>
      <c r="D69" s="122">
        <f t="shared" si="139"/>
        <v>11012</v>
      </c>
      <c r="E69" s="158">
        <f t="shared" si="139"/>
        <v>22025</v>
      </c>
      <c r="F69" s="120">
        <f t="shared" si="139"/>
        <v>315</v>
      </c>
      <c r="G69" s="122">
        <f t="shared" si="139"/>
        <v>315</v>
      </c>
      <c r="H69" s="158">
        <f t="shared" si="139"/>
        <v>630</v>
      </c>
      <c r="I69" s="123">
        <f t="shared" ref="I69" si="140">IF(E69=0,0,((H69/E69)-1)*100)</f>
        <v>-97.139614074914874</v>
      </c>
      <c r="J69" s="7"/>
      <c r="L69" s="13" t="s">
        <v>16</v>
      </c>
      <c r="M69" s="39">
        <f t="shared" ref="M69:N71" si="141">+M17+M43</f>
        <v>1749893</v>
      </c>
      <c r="N69" s="37">
        <f t="shared" si="141"/>
        <v>1732747</v>
      </c>
      <c r="O69" s="169">
        <f t="shared" ref="O69" si="142">SUM(M69:N69)</f>
        <v>3482640</v>
      </c>
      <c r="P69" s="38">
        <f>P17+P43</f>
        <v>3977</v>
      </c>
      <c r="Q69" s="172">
        <f>+O69+P69</f>
        <v>3486617</v>
      </c>
      <c r="R69" s="39">
        <f t="shared" ref="R69:S71" si="143">+R17+R43</f>
        <v>19715</v>
      </c>
      <c r="S69" s="37">
        <f t="shared" si="143"/>
        <v>18202</v>
      </c>
      <c r="T69" s="169">
        <f t="shared" ref="T69" si="144">SUM(R69:S69)</f>
        <v>37917</v>
      </c>
      <c r="U69" s="38">
        <f>U17+U43</f>
        <v>27</v>
      </c>
      <c r="V69" s="172">
        <f>+T69+U69</f>
        <v>37944</v>
      </c>
      <c r="W69" s="40">
        <f t="shared" si="136"/>
        <v>-98.911724459554918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66</v>
      </c>
      <c r="C70" s="120">
        <f t="shared" si="139"/>
        <v>10955</v>
      </c>
      <c r="D70" s="122">
        <f t="shared" si="139"/>
        <v>10959</v>
      </c>
      <c r="E70" s="158">
        <f t="shared" si="139"/>
        <v>21914</v>
      </c>
      <c r="F70" s="120">
        <f t="shared" si="139"/>
        <v>1068</v>
      </c>
      <c r="G70" s="122">
        <f t="shared" si="139"/>
        <v>1071</v>
      </c>
      <c r="H70" s="158">
        <f t="shared" si="139"/>
        <v>2139</v>
      </c>
      <c r="I70" s="123">
        <f>IF(E70=0,0,((H70/E70)-1)*100)</f>
        <v>-90.239116546499957</v>
      </c>
      <c r="J70" s="3"/>
      <c r="L70" s="13" t="s">
        <v>66</v>
      </c>
      <c r="M70" s="39">
        <f t="shared" si="141"/>
        <v>1644392</v>
      </c>
      <c r="N70" s="37">
        <f t="shared" si="141"/>
        <v>1662146</v>
      </c>
      <c r="O70" s="169">
        <f>SUM(M70:N70)</f>
        <v>3306538</v>
      </c>
      <c r="P70" s="140">
        <f>P18+P44</f>
        <v>3770</v>
      </c>
      <c r="Q70" s="169">
        <f>+O70+P70</f>
        <v>3310308</v>
      </c>
      <c r="R70" s="39">
        <f t="shared" si="143"/>
        <v>100554</v>
      </c>
      <c r="S70" s="37">
        <f t="shared" si="143"/>
        <v>90411</v>
      </c>
      <c r="T70" s="169">
        <f>SUM(R70:S70)</f>
        <v>190965</v>
      </c>
      <c r="U70" s="140">
        <f>U18+U44</f>
        <v>106</v>
      </c>
      <c r="V70" s="169">
        <f>+T70+U70</f>
        <v>191071</v>
      </c>
      <c r="W70" s="40">
        <f>IF(Q70=0,0,((V70/Q70)-1)*100)</f>
        <v>-94.2279993281592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20">
        <f t="shared" si="139"/>
        <v>10667</v>
      </c>
      <c r="D71" s="122">
        <f t="shared" si="139"/>
        <v>10667</v>
      </c>
      <c r="E71" s="158">
        <f t="shared" si="139"/>
        <v>21334</v>
      </c>
      <c r="F71" s="120">
        <f t="shared" si="139"/>
        <v>2483</v>
      </c>
      <c r="G71" s="122">
        <f t="shared" si="139"/>
        <v>2491</v>
      </c>
      <c r="H71" s="158">
        <f t="shared" si="139"/>
        <v>4974</v>
      </c>
      <c r="I71" s="123">
        <f>IF(E71=0,0,((H71/E71)-1)*100)</f>
        <v>-76.685103590512796</v>
      </c>
      <c r="J71" s="3"/>
      <c r="L71" s="13" t="s">
        <v>18</v>
      </c>
      <c r="M71" s="39">
        <f t="shared" si="141"/>
        <v>1586045</v>
      </c>
      <c r="N71" s="37">
        <f t="shared" si="141"/>
        <v>1583262</v>
      </c>
      <c r="O71" s="169">
        <f>SUM(M71:N71)</f>
        <v>3169307</v>
      </c>
      <c r="P71" s="140">
        <f>P19+P45</f>
        <v>2527</v>
      </c>
      <c r="Q71" s="169">
        <f>+O71+P71</f>
        <v>3171834</v>
      </c>
      <c r="R71" s="39">
        <f t="shared" si="143"/>
        <v>252985</v>
      </c>
      <c r="S71" s="37">
        <f t="shared" si="143"/>
        <v>231575</v>
      </c>
      <c r="T71" s="169">
        <f>SUM(R71:S71)</f>
        <v>484560</v>
      </c>
      <c r="U71" s="140">
        <f>U19+U45</f>
        <v>0</v>
      </c>
      <c r="V71" s="169">
        <f>+T71+U71</f>
        <v>484560</v>
      </c>
      <c r="W71" s="40">
        <f>IF(Q71=0,0,((V71/Q71)-1)*100)</f>
        <v>-84.723034055376161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27">
        <f>+C69+C70+C71</f>
        <v>32635</v>
      </c>
      <c r="D72" s="135">
        <f>+D69+D70+D71</f>
        <v>32638</v>
      </c>
      <c r="E72" s="160">
        <f t="shared" ref="E72" si="145">+E69+E70+E71</f>
        <v>65273</v>
      </c>
      <c r="F72" s="127">
        <f t="shared" ref="F72" si="146">+F69+F70+F71</f>
        <v>3866</v>
      </c>
      <c r="G72" s="135">
        <f t="shared" ref="G72" si="147">+G69+G70+G71</f>
        <v>3877</v>
      </c>
      <c r="H72" s="160">
        <f t="shared" ref="H72" si="148">+H69+H70+H71</f>
        <v>7743</v>
      </c>
      <c r="I72" s="130">
        <f>IF(E72=0,0,((H72/E72)-1)*100)</f>
        <v>-88.137514745760114</v>
      </c>
      <c r="J72" s="9"/>
      <c r="K72" s="10"/>
      <c r="L72" s="47" t="s">
        <v>19</v>
      </c>
      <c r="M72" s="49">
        <f>+M69+M70+M71</f>
        <v>4980330</v>
      </c>
      <c r="N72" s="475">
        <f t="shared" ref="N72" si="149">+N69+N70+N71</f>
        <v>4978155</v>
      </c>
      <c r="O72" s="479">
        <f t="shared" ref="O72" si="150">+O69+O70+O71</f>
        <v>9958485</v>
      </c>
      <c r="P72" s="488">
        <f t="shared" ref="P72" si="151">+P69+P70+P71</f>
        <v>10274</v>
      </c>
      <c r="Q72" s="171">
        <f t="shared" ref="Q72" si="152">+Q69+Q70+Q71</f>
        <v>9968759</v>
      </c>
      <c r="R72" s="49">
        <f t="shared" ref="R72" si="153">+R69+R70+R71</f>
        <v>373254</v>
      </c>
      <c r="S72" s="475">
        <f t="shared" ref="S72" si="154">+S69+S70+S71</f>
        <v>340188</v>
      </c>
      <c r="T72" s="479">
        <f t="shared" ref="T72" si="155">+T69+T70+T71</f>
        <v>713442</v>
      </c>
      <c r="U72" s="488">
        <f t="shared" ref="U72" si="156">+U69+U70+U71</f>
        <v>133</v>
      </c>
      <c r="V72" s="171">
        <f t="shared" ref="V72" si="157">+V69+V70+V71</f>
        <v>713575</v>
      </c>
      <c r="W72" s="50">
        <f>IF(Q72=0,0,((V72/Q72)-1)*100)</f>
        <v>-92.841887340239637</v>
      </c>
    </row>
    <row r="73" spans="1:23" ht="13.5" thickTop="1" x14ac:dyDescent="0.2">
      <c r="A73" s="3" t="str">
        <f t="shared" ref="A73" si="158">IF(ISERROR(F73/G73)," ",IF(F73/G73&gt;0.5,IF(F73/G73&lt;1.5," ","NOT OK"),"NOT OK"))</f>
        <v xml:space="preserve"> </v>
      </c>
      <c r="B73" s="106" t="s">
        <v>20</v>
      </c>
      <c r="C73" s="120">
        <f t="shared" ref="C73:H75" si="159">+C21+C47</f>
        <v>11040</v>
      </c>
      <c r="D73" s="122">
        <f t="shared" si="159"/>
        <v>11044</v>
      </c>
      <c r="E73" s="161">
        <f t="shared" si="159"/>
        <v>22084</v>
      </c>
      <c r="F73" s="120">
        <f t="shared" si="159"/>
        <v>4450</v>
      </c>
      <c r="G73" s="122">
        <f t="shared" si="159"/>
        <v>4459</v>
      </c>
      <c r="H73" s="161">
        <f t="shared" si="159"/>
        <v>8909</v>
      </c>
      <c r="I73" s="123">
        <f t="shared" ref="I73" si="160">IF(E73=0,0,((H73/E73)-1)*100)</f>
        <v>-59.658576344865068</v>
      </c>
      <c r="J73" s="3"/>
      <c r="L73" s="13" t="s">
        <v>21</v>
      </c>
      <c r="M73" s="39">
        <f t="shared" ref="M73:N75" si="161">+M21+M47</f>
        <v>1677234</v>
      </c>
      <c r="N73" s="37">
        <f t="shared" si="161"/>
        <v>1684567</v>
      </c>
      <c r="O73" s="169">
        <f>SUM(M73:N73)</f>
        <v>3361801</v>
      </c>
      <c r="P73" s="140">
        <f>P21+P47</f>
        <v>2286</v>
      </c>
      <c r="Q73" s="169">
        <f>+O73+P73</f>
        <v>3364087</v>
      </c>
      <c r="R73" s="39">
        <f t="shared" ref="R73:S75" si="162">+R21+R47</f>
        <v>488458</v>
      </c>
      <c r="S73" s="37">
        <f t="shared" si="162"/>
        <v>483697</v>
      </c>
      <c r="T73" s="169">
        <f>SUM(R73:S73)</f>
        <v>972155</v>
      </c>
      <c r="U73" s="140">
        <f>U21+U47</f>
        <v>400</v>
      </c>
      <c r="V73" s="169">
        <f>+T73+U73</f>
        <v>972555</v>
      </c>
      <c r="W73" s="40">
        <f t="shared" ref="W73" si="163">IF(Q73=0,0,((V73/Q73)-1)*100)</f>
        <v>-71.09007585118934</v>
      </c>
    </row>
    <row r="74" spans="1:23" x14ac:dyDescent="0.2">
      <c r="A74" s="3" t="str">
        <f t="shared" ref="A74" si="164">IF(ISERROR(F74/G74)," ",IF(F74/G74&gt;0.5,IF(F74/G74&lt;1.5," ","NOT OK"),"NOT OK"))</f>
        <v xml:space="preserve"> </v>
      </c>
      <c r="B74" s="106" t="s">
        <v>22</v>
      </c>
      <c r="C74" s="120">
        <f t="shared" si="159"/>
        <v>11256</v>
      </c>
      <c r="D74" s="122">
        <f t="shared" si="159"/>
        <v>11241</v>
      </c>
      <c r="E74" s="152">
        <f t="shared" si="159"/>
        <v>22497</v>
      </c>
      <c r="F74" s="120">
        <f t="shared" si="159"/>
        <v>5221</v>
      </c>
      <c r="G74" s="122">
        <f t="shared" si="159"/>
        <v>5220</v>
      </c>
      <c r="H74" s="152">
        <f t="shared" si="159"/>
        <v>10441</v>
      </c>
      <c r="I74" s="123">
        <f t="shared" ref="I74" si="165">IF(E74=0,0,((H74/E74)-1)*100)</f>
        <v>-53.589367471218388</v>
      </c>
      <c r="J74" s="3"/>
      <c r="L74" s="13" t="s">
        <v>22</v>
      </c>
      <c r="M74" s="39">
        <f t="shared" si="161"/>
        <v>1762155</v>
      </c>
      <c r="N74" s="37">
        <f t="shared" si="161"/>
        <v>1744990</v>
      </c>
      <c r="O74" s="169">
        <f>SUM(M74:N74)</f>
        <v>3507145</v>
      </c>
      <c r="P74" s="140">
        <f>P22+P48</f>
        <v>4310</v>
      </c>
      <c r="Q74" s="169">
        <f>+O74+P74</f>
        <v>3511455</v>
      </c>
      <c r="R74" s="39">
        <f t="shared" si="162"/>
        <v>605627</v>
      </c>
      <c r="S74" s="37">
        <f t="shared" si="162"/>
        <v>577288</v>
      </c>
      <c r="T74" s="169">
        <f>SUM(R74:S74)</f>
        <v>1182915</v>
      </c>
      <c r="U74" s="140">
        <f>U22+U48</f>
        <v>871</v>
      </c>
      <c r="V74" s="169">
        <f>+T74+U74</f>
        <v>1183786</v>
      </c>
      <c r="W74" s="40">
        <f t="shared" ref="W74" si="166">IF(Q74=0,0,((V74/Q74)-1)*100)</f>
        <v>-66.287877817030264</v>
      </c>
    </row>
    <row r="75" spans="1:23" ht="13.5" thickBot="1" x14ac:dyDescent="0.25">
      <c r="A75" s="3" t="str">
        <f t="shared" ref="A75" si="167">IF(ISERROR(F75/G75)," ",IF(F75/G75&gt;0.5,IF(F75/G75&lt;1.5," ","NOT OK"),"NOT OK"))</f>
        <v xml:space="preserve"> </v>
      </c>
      <c r="B75" s="106" t="s">
        <v>23</v>
      </c>
      <c r="C75" s="120">
        <f t="shared" si="159"/>
        <v>10470</v>
      </c>
      <c r="D75" s="136">
        <f t="shared" si="159"/>
        <v>10482</v>
      </c>
      <c r="E75" s="156">
        <f t="shared" si="159"/>
        <v>20952</v>
      </c>
      <c r="F75" s="120">
        <f t="shared" si="159"/>
        <v>5142</v>
      </c>
      <c r="G75" s="136">
        <f t="shared" si="159"/>
        <v>5146</v>
      </c>
      <c r="H75" s="156">
        <f t="shared" si="159"/>
        <v>10288</v>
      </c>
      <c r="I75" s="137">
        <f>IF(E75=0,0,((H75/E75)-1)*100)</f>
        <v>-50.89728904161894</v>
      </c>
      <c r="J75" s="3"/>
      <c r="L75" s="13" t="s">
        <v>23</v>
      </c>
      <c r="M75" s="39">
        <f t="shared" si="161"/>
        <v>1545899</v>
      </c>
      <c r="N75" s="37">
        <f t="shared" si="161"/>
        <v>1570548</v>
      </c>
      <c r="O75" s="169">
        <f t="shared" ref="O75" si="168">SUM(M75:N75)</f>
        <v>3116447</v>
      </c>
      <c r="P75" s="38">
        <f>P23+P49</f>
        <v>3568</v>
      </c>
      <c r="Q75" s="172">
        <f>+O75+P75</f>
        <v>3120015</v>
      </c>
      <c r="R75" s="39">
        <f t="shared" si="162"/>
        <v>620258</v>
      </c>
      <c r="S75" s="37">
        <f t="shared" si="162"/>
        <v>615264</v>
      </c>
      <c r="T75" s="169">
        <f t="shared" ref="T75" si="169">SUM(R75:S75)</f>
        <v>1235522</v>
      </c>
      <c r="U75" s="38">
        <f>U23+U49</f>
        <v>315</v>
      </c>
      <c r="V75" s="172">
        <f>+T75+U75</f>
        <v>1235837</v>
      </c>
      <c r="W75" s="40">
        <f>IF(Q75=0,0,((V75/Q75)-1)*100)</f>
        <v>-60.390030176136975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27">
        <f>+C73+C74+C75</f>
        <v>32766</v>
      </c>
      <c r="D76" s="135">
        <f t="shared" ref="D76" si="170">+D73+D74+D75</f>
        <v>32767</v>
      </c>
      <c r="E76" s="160">
        <f t="shared" ref="E76" si="171">+E73+E74+E75</f>
        <v>65533</v>
      </c>
      <c r="F76" s="127">
        <f t="shared" ref="F76" si="172">+F73+F74+F75</f>
        <v>14813</v>
      </c>
      <c r="G76" s="135">
        <f t="shared" ref="G76" si="173">+G73+G74+G75</f>
        <v>14825</v>
      </c>
      <c r="H76" s="160">
        <f t="shared" ref="H76" si="174">+H73+H74+H75</f>
        <v>29638</v>
      </c>
      <c r="I76" s="130">
        <f>IF(E76=0,0,((H76/E76)-1)*100)</f>
        <v>-54.773930691407379</v>
      </c>
      <c r="J76" s="9"/>
      <c r="K76" s="10"/>
      <c r="L76" s="47" t="s">
        <v>40</v>
      </c>
      <c r="M76" s="49">
        <f>+M73+M74+M75</f>
        <v>4985288</v>
      </c>
      <c r="N76" s="475">
        <f t="shared" ref="N76" si="175">+N73+N74+N75</f>
        <v>5000105</v>
      </c>
      <c r="O76" s="479">
        <f t="shared" ref="O76" si="176">+O73+O74+O75</f>
        <v>9985393</v>
      </c>
      <c r="P76" s="488">
        <f t="shared" ref="P76" si="177">+P73+P74+P75</f>
        <v>10164</v>
      </c>
      <c r="Q76" s="171">
        <f t="shared" ref="Q76" si="178">+Q73+Q74+Q75</f>
        <v>9995557</v>
      </c>
      <c r="R76" s="49">
        <f t="shared" ref="R76" si="179">+R73+R74+R75</f>
        <v>1714343</v>
      </c>
      <c r="S76" s="475">
        <f t="shared" ref="S76" si="180">+S73+S74+S75</f>
        <v>1676249</v>
      </c>
      <c r="T76" s="479">
        <f t="shared" ref="T76" si="181">+T73+T74+T75</f>
        <v>3390592</v>
      </c>
      <c r="U76" s="488">
        <f t="shared" ref="U76" si="182">+U73+U74+U75</f>
        <v>1586</v>
      </c>
      <c r="V76" s="171">
        <f t="shared" ref="V76" si="183">+V73+V74+V75</f>
        <v>3392178</v>
      </c>
      <c r="W76" s="50">
        <f>IF(Q76=0,0,((V76/Q76)-1)*100)</f>
        <v>-66.0631418539257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98388</v>
      </c>
      <c r="D77" s="128">
        <f t="shared" ref="D77:H77" si="184">+D68+D72+D76</f>
        <v>98398</v>
      </c>
      <c r="E77" s="510">
        <f t="shared" si="184"/>
        <v>196786</v>
      </c>
      <c r="F77" s="127">
        <f t="shared" si="184"/>
        <v>46882</v>
      </c>
      <c r="G77" s="129">
        <f t="shared" si="184"/>
        <v>46861</v>
      </c>
      <c r="H77" s="299">
        <f t="shared" si="184"/>
        <v>93743</v>
      </c>
      <c r="I77" s="130">
        <f>IF(E77=0,0,((H77/E77)-1)*100)</f>
        <v>-52.362972975719813</v>
      </c>
      <c r="J77" s="3"/>
      <c r="L77" s="41" t="s">
        <v>62</v>
      </c>
      <c r="M77" s="42">
        <f>+M68+M72+M76</f>
        <v>15269932</v>
      </c>
      <c r="N77" s="42">
        <f t="shared" ref="N77" si="185">+N68+N72+N76</f>
        <v>15238169</v>
      </c>
      <c r="O77" s="511">
        <f t="shared" ref="O77" si="186">+O68+O72+O76</f>
        <v>30508101</v>
      </c>
      <c r="P77" s="42">
        <f t="shared" ref="P77" si="187">+P68+P72+P76</f>
        <v>35603</v>
      </c>
      <c r="Q77" s="511">
        <f t="shared" ref="Q77" si="188">+Q68+Q72+Q76</f>
        <v>30543704</v>
      </c>
      <c r="R77" s="42">
        <f t="shared" ref="R77" si="189">+R68+R72+R76</f>
        <v>5899782</v>
      </c>
      <c r="S77" s="42">
        <f t="shared" ref="S77" si="190">+S68+S72+S76</f>
        <v>5812552</v>
      </c>
      <c r="T77" s="511">
        <f t="shared" ref="T77" si="191">+T68+T72+T76</f>
        <v>11712334</v>
      </c>
      <c r="U77" s="42">
        <f t="shared" ref="U77" si="192">+U68+U72+U76</f>
        <v>9638</v>
      </c>
      <c r="V77" s="511">
        <f>+V68+V72+V76</f>
        <v>11721972</v>
      </c>
      <c r="W77" s="46">
        <f>IF(Q77=0,0,((V77/Q77)-1)*100)</f>
        <v>-61.622297020688777</v>
      </c>
    </row>
    <row r="78" spans="1:23" ht="14.25" thickTop="1" thickBot="1" x14ac:dyDescent="0.25">
      <c r="A78" s="3" t="str">
        <f t="shared" ref="A78" si="193">IF(ISERROR(F78/G78)," ",IF(F78/G78&gt;0.5,IF(F78/G78&lt;1.5," ","NOT OK"),"NOT OK"))</f>
        <v xml:space="preserve"> </v>
      </c>
      <c r="B78" s="126" t="s">
        <v>63</v>
      </c>
      <c r="C78" s="127">
        <f>+C64+C68+C72+C76</f>
        <v>131513</v>
      </c>
      <c r="D78" s="129">
        <f t="shared" ref="D78:H78" si="194">+D64+D68+D72+D76</f>
        <v>131523</v>
      </c>
      <c r="E78" s="299">
        <f t="shared" si="194"/>
        <v>263036</v>
      </c>
      <c r="F78" s="127">
        <f t="shared" si="194"/>
        <v>79913</v>
      </c>
      <c r="G78" s="129">
        <f t="shared" si="194"/>
        <v>79881</v>
      </c>
      <c r="H78" s="299">
        <f t="shared" si="194"/>
        <v>159794</v>
      </c>
      <c r="I78" s="130">
        <f>IF(E78=0,0,((H78/E78)-1)*100)</f>
        <v>-39.250140665156096</v>
      </c>
      <c r="J78" s="3"/>
      <c r="L78" s="472" t="s">
        <v>63</v>
      </c>
      <c r="M78" s="43">
        <f>+M64+M68+M72+M76</f>
        <v>20256297</v>
      </c>
      <c r="N78" s="474">
        <f t="shared" ref="N78:V78" si="195">+N64+N68+N72+N76</f>
        <v>20318097</v>
      </c>
      <c r="O78" s="478">
        <f t="shared" si="195"/>
        <v>40574394</v>
      </c>
      <c r="P78" s="487">
        <f t="shared" si="195"/>
        <v>50194</v>
      </c>
      <c r="Q78" s="301">
        <f t="shared" si="195"/>
        <v>40624588</v>
      </c>
      <c r="R78" s="43">
        <f t="shared" si="195"/>
        <v>11093883</v>
      </c>
      <c r="S78" s="474">
        <f t="shared" si="195"/>
        <v>11107298</v>
      </c>
      <c r="T78" s="478">
        <f t="shared" si="195"/>
        <v>22201181</v>
      </c>
      <c r="U78" s="487">
        <f t="shared" si="195"/>
        <v>19328</v>
      </c>
      <c r="V78" s="301">
        <f t="shared" si="195"/>
        <v>22220509</v>
      </c>
      <c r="W78" s="46">
        <f>IF(Q78=0,0,((V78/Q78)-1)*100)</f>
        <v>-45.302807747859497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311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v>602</v>
      </c>
      <c r="N87" s="76">
        <v>3194</v>
      </c>
      <c r="O87" s="182">
        <f>M87+N87</f>
        <v>3796</v>
      </c>
      <c r="P87" s="77">
        <v>0</v>
      </c>
      <c r="Q87" s="182">
        <f>O87+P87</f>
        <v>3796</v>
      </c>
      <c r="R87" s="75">
        <v>1228</v>
      </c>
      <c r="S87" s="76">
        <v>2981</v>
      </c>
      <c r="T87" s="182">
        <f>R87+S87</f>
        <v>4209</v>
      </c>
      <c r="U87" s="77">
        <v>0</v>
      </c>
      <c r="V87" s="182">
        <f>T87+U87</f>
        <v>4209</v>
      </c>
      <c r="W87" s="78">
        <f>IF(Q87=0,0,((V87/Q87)-1)*100)</f>
        <v>10.879873551106423</v>
      </c>
    </row>
    <row r="88" spans="12:23" x14ac:dyDescent="0.2">
      <c r="L88" s="59" t="s">
        <v>11</v>
      </c>
      <c r="M88" s="75">
        <v>577</v>
      </c>
      <c r="N88" s="76">
        <v>2840</v>
      </c>
      <c r="O88" s="182">
        <f>M88+N88</f>
        <v>3417</v>
      </c>
      <c r="P88" s="77">
        <v>0</v>
      </c>
      <c r="Q88" s="182">
        <f>O88+P88</f>
        <v>3417</v>
      </c>
      <c r="R88" s="75">
        <v>1130</v>
      </c>
      <c r="S88" s="76">
        <v>2703</v>
      </c>
      <c r="T88" s="182">
        <f>R88+S88</f>
        <v>3833</v>
      </c>
      <c r="U88" s="77">
        <v>5</v>
      </c>
      <c r="V88" s="182">
        <f>T88+U88</f>
        <v>3838</v>
      </c>
      <c r="W88" s="78">
        <f>IF(Q88=0,0,((V88/Q88)-1)*100)</f>
        <v>12.320749195200476</v>
      </c>
    </row>
    <row r="89" spans="12:23" ht="13.5" thickBot="1" x14ac:dyDescent="0.25">
      <c r="L89" s="64" t="s">
        <v>12</v>
      </c>
      <c r="M89" s="75">
        <v>480</v>
      </c>
      <c r="N89" s="76">
        <v>2564</v>
      </c>
      <c r="O89" s="182">
        <f>M89+N89</f>
        <v>3044</v>
      </c>
      <c r="P89" s="77">
        <v>6</v>
      </c>
      <c r="Q89" s="182">
        <f t="shared" ref="Q89" si="196">O89+P89</f>
        <v>3050</v>
      </c>
      <c r="R89" s="75">
        <v>844</v>
      </c>
      <c r="S89" s="76">
        <v>2669</v>
      </c>
      <c r="T89" s="182">
        <f>R89+S89</f>
        <v>3513</v>
      </c>
      <c r="U89" s="77">
        <v>4</v>
      </c>
      <c r="V89" s="182">
        <f t="shared" ref="V89" si="197">T89+U89</f>
        <v>3517</v>
      </c>
      <c r="W89" s="78">
        <f>IF(Q89=0,0,((V89/Q89)-1)*100)</f>
        <v>15.311475409836062</v>
      </c>
    </row>
    <row r="90" spans="12:23" ht="14.25" thickTop="1" thickBot="1" x14ac:dyDescent="0.25">
      <c r="L90" s="79" t="s">
        <v>57</v>
      </c>
      <c r="M90" s="80">
        <f t="shared" ref="M90:Q90" si="198">+M87+M88+M89</f>
        <v>1659</v>
      </c>
      <c r="N90" s="81">
        <f t="shared" si="198"/>
        <v>8598</v>
      </c>
      <c r="O90" s="183">
        <f t="shared" si="198"/>
        <v>10257</v>
      </c>
      <c r="P90" s="80">
        <f t="shared" si="198"/>
        <v>6</v>
      </c>
      <c r="Q90" s="183">
        <f t="shared" si="198"/>
        <v>10263</v>
      </c>
      <c r="R90" s="80">
        <f t="shared" ref="R90:V90" si="199">+R87+R88+R89</f>
        <v>3202</v>
      </c>
      <c r="S90" s="81">
        <f t="shared" si="199"/>
        <v>8353</v>
      </c>
      <c r="T90" s="183">
        <f t="shared" si="199"/>
        <v>11555</v>
      </c>
      <c r="U90" s="80">
        <f t="shared" si="199"/>
        <v>9</v>
      </c>
      <c r="V90" s="183">
        <f t="shared" si="199"/>
        <v>11564</v>
      </c>
      <c r="W90" s="82">
        <f t="shared" ref="W90:W91" si="200">IF(Q90=0,0,((V90/Q90)-1)*100)</f>
        <v>12.676605281106879</v>
      </c>
    </row>
    <row r="91" spans="12:23" ht="13.5" thickTop="1" x14ac:dyDescent="0.2">
      <c r="L91" s="59" t="s">
        <v>13</v>
      </c>
      <c r="M91" s="75">
        <v>471</v>
      </c>
      <c r="N91" s="76">
        <v>2175</v>
      </c>
      <c r="O91" s="182">
        <f t="shared" ref="O91" si="201">+M91+N91</f>
        <v>2646</v>
      </c>
      <c r="P91" s="77">
        <v>21</v>
      </c>
      <c r="Q91" s="182">
        <f>O91+P91</f>
        <v>2667</v>
      </c>
      <c r="R91" s="75">
        <v>589</v>
      </c>
      <c r="S91" s="76">
        <v>1842</v>
      </c>
      <c r="T91" s="182">
        <f>R91+S91</f>
        <v>2431</v>
      </c>
      <c r="U91" s="77">
        <v>0</v>
      </c>
      <c r="V91" s="182">
        <f>T91+U91</f>
        <v>2431</v>
      </c>
      <c r="W91" s="78">
        <f t="shared" si="200"/>
        <v>-8.8488938882639641</v>
      </c>
    </row>
    <row r="92" spans="12:23" x14ac:dyDescent="0.2">
      <c r="L92" s="59" t="s">
        <v>14</v>
      </c>
      <c r="M92" s="75">
        <v>502</v>
      </c>
      <c r="N92" s="76">
        <v>1715</v>
      </c>
      <c r="O92" s="182">
        <f>+M92+N92</f>
        <v>2217</v>
      </c>
      <c r="P92" s="77">
        <v>0</v>
      </c>
      <c r="Q92" s="182">
        <f>O92+P92</f>
        <v>2217</v>
      </c>
      <c r="R92" s="75">
        <v>469</v>
      </c>
      <c r="S92" s="76">
        <v>1994</v>
      </c>
      <c r="T92" s="182">
        <f t="shared" ref="T92:T94" si="202">R92+S92</f>
        <v>2463</v>
      </c>
      <c r="U92" s="77">
        <v>0</v>
      </c>
      <c r="V92" s="182">
        <f>T92+U92</f>
        <v>2463</v>
      </c>
      <c r="W92" s="78">
        <f>IF(Q92=0,0,((V92/Q92)-1)*100)</f>
        <v>11.096075778078474</v>
      </c>
    </row>
    <row r="93" spans="12:23" ht="13.5" thickBot="1" x14ac:dyDescent="0.25">
      <c r="L93" s="59" t="s">
        <v>15</v>
      </c>
      <c r="M93" s="75">
        <v>833</v>
      </c>
      <c r="N93" s="76">
        <v>2466</v>
      </c>
      <c r="O93" s="182">
        <f>+M93+N93</f>
        <v>3299</v>
      </c>
      <c r="P93" s="77">
        <v>0</v>
      </c>
      <c r="Q93" s="182">
        <f>O93+P93</f>
        <v>3299</v>
      </c>
      <c r="R93" s="75">
        <v>286</v>
      </c>
      <c r="S93" s="76">
        <v>1515</v>
      </c>
      <c r="T93" s="182">
        <f t="shared" si="202"/>
        <v>1801</v>
      </c>
      <c r="U93" s="77">
        <v>0</v>
      </c>
      <c r="V93" s="182">
        <f>T93+U93</f>
        <v>1801</v>
      </c>
      <c r="W93" s="78">
        <f>IF(Q93=0,0,((V93/Q93)-1)*100)</f>
        <v>-45.40769930281904</v>
      </c>
    </row>
    <row r="94" spans="12:23" ht="14.25" thickTop="1" thickBot="1" x14ac:dyDescent="0.25">
      <c r="L94" s="79" t="s">
        <v>61</v>
      </c>
      <c r="M94" s="80">
        <f>+M91+M92+M93</f>
        <v>1806</v>
      </c>
      <c r="N94" s="81">
        <f t="shared" ref="N94" si="203">+N91+N92+N93</f>
        <v>6356</v>
      </c>
      <c r="O94" s="183">
        <f t="shared" ref="O94" si="204">+O91+O92+O93</f>
        <v>8162</v>
      </c>
      <c r="P94" s="80">
        <f t="shared" ref="P94" si="205">+P91+P92+P93</f>
        <v>21</v>
      </c>
      <c r="Q94" s="183">
        <f t="shared" ref="Q94" si="206">+Q91+Q92+Q93</f>
        <v>8183</v>
      </c>
      <c r="R94" s="80">
        <f>+R91+R92+R93</f>
        <v>1344</v>
      </c>
      <c r="S94" s="81">
        <f>+S91+S92+S93</f>
        <v>5351</v>
      </c>
      <c r="T94" s="183">
        <f t="shared" si="202"/>
        <v>6695</v>
      </c>
      <c r="U94" s="80">
        <f t="shared" ref="U94" si="207">+U91+U92+U93</f>
        <v>0</v>
      </c>
      <c r="V94" s="183">
        <f t="shared" ref="V94" si="208">+V91+V92+V93</f>
        <v>6695</v>
      </c>
      <c r="W94" s="82">
        <f t="shared" ref="W94" si="209">IF(Q94=0,0,((V94/Q94)-1)*100)</f>
        <v>-18.184040083099106</v>
      </c>
    </row>
    <row r="95" spans="12:23" ht="13.5" thickTop="1" x14ac:dyDescent="0.2">
      <c r="L95" s="59" t="s">
        <v>16</v>
      </c>
      <c r="M95" s="75">
        <v>574</v>
      </c>
      <c r="N95" s="76">
        <v>2317</v>
      </c>
      <c r="O95" s="182">
        <f>+M95+N95</f>
        <v>2891</v>
      </c>
      <c r="P95" s="77">
        <v>0</v>
      </c>
      <c r="Q95" s="182">
        <f>O95+P95</f>
        <v>2891</v>
      </c>
      <c r="R95" s="75">
        <v>517</v>
      </c>
      <c r="S95" s="76">
        <v>1184</v>
      </c>
      <c r="T95" s="182">
        <f>+R95+S95</f>
        <v>1701</v>
      </c>
      <c r="U95" s="77">
        <v>0</v>
      </c>
      <c r="V95" s="182">
        <f>T95+U95</f>
        <v>1701</v>
      </c>
      <c r="W95" s="78">
        <f>IF(Q95=0,0,((V95/Q95)-1)*100)</f>
        <v>-41.162227602905567</v>
      </c>
    </row>
    <row r="96" spans="12:23" x14ac:dyDescent="0.2">
      <c r="L96" s="59" t="s">
        <v>66</v>
      </c>
      <c r="M96" s="75">
        <v>131</v>
      </c>
      <c r="N96" s="76">
        <v>3348</v>
      </c>
      <c r="O96" s="182">
        <f>+M96+N96</f>
        <v>3479</v>
      </c>
      <c r="P96" s="77">
        <v>0</v>
      </c>
      <c r="Q96" s="182">
        <f>O96+P96</f>
        <v>3479</v>
      </c>
      <c r="R96" s="75">
        <v>249</v>
      </c>
      <c r="S96" s="76">
        <v>366</v>
      </c>
      <c r="T96" s="182">
        <f>+R96+S96</f>
        <v>615</v>
      </c>
      <c r="U96" s="77">
        <v>0</v>
      </c>
      <c r="V96" s="182">
        <f>T96+U96</f>
        <v>615</v>
      </c>
      <c r="W96" s="78">
        <f>IF(Q96=0,0,((V96/Q96)-1)*100)</f>
        <v>-82.322506467375689</v>
      </c>
    </row>
    <row r="97" spans="1:23" ht="13.5" thickBot="1" x14ac:dyDescent="0.25">
      <c r="L97" s="59" t="s">
        <v>18</v>
      </c>
      <c r="M97" s="75">
        <v>69</v>
      </c>
      <c r="N97" s="76">
        <v>2303</v>
      </c>
      <c r="O97" s="184">
        <f>+M97+N97</f>
        <v>2372</v>
      </c>
      <c r="P97" s="83">
        <v>0</v>
      </c>
      <c r="Q97" s="184">
        <f>O97+P97</f>
        <v>2372</v>
      </c>
      <c r="R97" s="75">
        <v>41</v>
      </c>
      <c r="S97" s="76">
        <v>118</v>
      </c>
      <c r="T97" s="184">
        <f>+R97+S97</f>
        <v>159</v>
      </c>
      <c r="U97" s="83">
        <v>0</v>
      </c>
      <c r="V97" s="184">
        <f>T97+U97</f>
        <v>159</v>
      </c>
      <c r="W97" s="78">
        <f>IF(Q97=0,0,((V97/Q97)-1)*100)</f>
        <v>-93.29679595278246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774</v>
      </c>
      <c r="N98" s="85">
        <f t="shared" ref="N98:V98" si="210">+N95+N96+N97</f>
        <v>7968</v>
      </c>
      <c r="O98" s="185">
        <f t="shared" si="210"/>
        <v>8742</v>
      </c>
      <c r="P98" s="86">
        <f t="shared" si="210"/>
        <v>0</v>
      </c>
      <c r="Q98" s="185">
        <f t="shared" si="210"/>
        <v>8742</v>
      </c>
      <c r="R98" s="85">
        <f t="shared" si="210"/>
        <v>807</v>
      </c>
      <c r="S98" s="85">
        <f t="shared" si="210"/>
        <v>1668</v>
      </c>
      <c r="T98" s="185">
        <f t="shared" si="210"/>
        <v>2475</v>
      </c>
      <c r="U98" s="86">
        <f t="shared" si="210"/>
        <v>0</v>
      </c>
      <c r="V98" s="185">
        <f t="shared" si="210"/>
        <v>2475</v>
      </c>
      <c r="W98" s="87">
        <f>IF(Q98=0,0,((V98/Q98)-1)*100)</f>
        <v>-71.688400823610166</v>
      </c>
    </row>
    <row r="99" spans="1:23" ht="13.5" thickTop="1" x14ac:dyDescent="0.2">
      <c r="L99" s="59" t="s">
        <v>21</v>
      </c>
      <c r="M99" s="75">
        <v>685</v>
      </c>
      <c r="N99" s="76">
        <v>2418</v>
      </c>
      <c r="O99" s="184">
        <f>+M99+N99</f>
        <v>3103</v>
      </c>
      <c r="P99" s="88">
        <v>0</v>
      </c>
      <c r="Q99" s="184">
        <f>O99+P99</f>
        <v>3103</v>
      </c>
      <c r="R99" s="75">
        <v>0</v>
      </c>
      <c r="S99" s="76">
        <v>4</v>
      </c>
      <c r="T99" s="184">
        <f>+R99+S99</f>
        <v>4</v>
      </c>
      <c r="U99" s="88">
        <v>0</v>
      </c>
      <c r="V99" s="184">
        <f>T99+U99</f>
        <v>4</v>
      </c>
      <c r="W99" s="78">
        <f>IF(Q99=0,0,((V99/Q99)-1)*100)</f>
        <v>-99.871092491137617</v>
      </c>
    </row>
    <row r="100" spans="1:23" x14ac:dyDescent="0.2">
      <c r="L100" s="59" t="s">
        <v>22</v>
      </c>
      <c r="M100" s="75">
        <v>900</v>
      </c>
      <c r="N100" s="76">
        <v>2600</v>
      </c>
      <c r="O100" s="184">
        <f t="shared" ref="O100" si="211">+M100+N100</f>
        <v>3500</v>
      </c>
      <c r="P100" s="77">
        <v>0</v>
      </c>
      <c r="Q100" s="184">
        <f>O100+P100</f>
        <v>3500</v>
      </c>
      <c r="R100" s="75">
        <v>0</v>
      </c>
      <c r="S100" s="76">
        <v>9</v>
      </c>
      <c r="T100" s="184">
        <f t="shared" ref="T100" si="212">+R100+S100</f>
        <v>9</v>
      </c>
      <c r="U100" s="77">
        <v>0</v>
      </c>
      <c r="V100" s="184">
        <f>T100+U100</f>
        <v>9</v>
      </c>
      <c r="W100" s="78">
        <f t="shared" ref="W100" si="213">IF(Q100=0,0,((V100/Q100)-1)*100)</f>
        <v>-99.742857142857147</v>
      </c>
    </row>
    <row r="101" spans="1:23" ht="13.5" thickBot="1" x14ac:dyDescent="0.25">
      <c r="L101" s="59" t="s">
        <v>23</v>
      </c>
      <c r="M101" s="75">
        <v>69</v>
      </c>
      <c r="N101" s="76">
        <v>2301</v>
      </c>
      <c r="O101" s="184">
        <f>+M101+N101</f>
        <v>2370</v>
      </c>
      <c r="P101" s="77">
        <v>0</v>
      </c>
      <c r="Q101" s="184">
        <f>O101+P101</f>
        <v>2370</v>
      </c>
      <c r="R101" s="75">
        <v>0</v>
      </c>
      <c r="S101" s="76">
        <v>7</v>
      </c>
      <c r="T101" s="184">
        <f>+R101+S101</f>
        <v>7</v>
      </c>
      <c r="U101" s="77">
        <v>0</v>
      </c>
      <c r="V101" s="184">
        <f>T101+U101</f>
        <v>7</v>
      </c>
      <c r="W101" s="78">
        <f>IF(Q101=0,0,((V101/Q101)-1)*100)</f>
        <v>-99.704641350210963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1654</v>
      </c>
      <c r="N102" s="85">
        <f t="shared" ref="N102:V102" si="214">+N99+N100+N101</f>
        <v>7319</v>
      </c>
      <c r="O102" s="185">
        <f t="shared" si="214"/>
        <v>8973</v>
      </c>
      <c r="P102" s="86">
        <f t="shared" si="214"/>
        <v>0</v>
      </c>
      <c r="Q102" s="185">
        <f t="shared" si="214"/>
        <v>8973</v>
      </c>
      <c r="R102" s="85">
        <f t="shared" si="214"/>
        <v>0</v>
      </c>
      <c r="S102" s="85">
        <f t="shared" si="214"/>
        <v>20</v>
      </c>
      <c r="T102" s="185">
        <f t="shared" si="214"/>
        <v>20</v>
      </c>
      <c r="U102" s="86">
        <f t="shared" si="214"/>
        <v>0</v>
      </c>
      <c r="V102" s="185">
        <f t="shared" si="214"/>
        <v>20</v>
      </c>
      <c r="W102" s="87">
        <f>IF(Q102=0,0,((V102/Q102)-1)*100)</f>
        <v>-99.777109105093047</v>
      </c>
    </row>
    <row r="103" spans="1:23" ht="14.25" thickTop="1" thickBot="1" x14ac:dyDescent="0.25">
      <c r="L103" s="79" t="s">
        <v>62</v>
      </c>
      <c r="M103" s="80">
        <f>+M94+M98+M102</f>
        <v>4234</v>
      </c>
      <c r="N103" s="81">
        <f t="shared" ref="N103:V103" si="215">+N94+N98+N102</f>
        <v>21643</v>
      </c>
      <c r="O103" s="175">
        <f t="shared" si="215"/>
        <v>25877</v>
      </c>
      <c r="P103" s="80">
        <f t="shared" si="215"/>
        <v>21</v>
      </c>
      <c r="Q103" s="175">
        <f t="shared" si="215"/>
        <v>25898</v>
      </c>
      <c r="R103" s="80">
        <f t="shared" si="215"/>
        <v>2151</v>
      </c>
      <c r="S103" s="81">
        <f t="shared" si="215"/>
        <v>7039</v>
      </c>
      <c r="T103" s="175">
        <f t="shared" si="215"/>
        <v>9190</v>
      </c>
      <c r="U103" s="80">
        <f t="shared" si="215"/>
        <v>0</v>
      </c>
      <c r="V103" s="175">
        <f t="shared" si="215"/>
        <v>9190</v>
      </c>
      <c r="W103" s="82">
        <f t="shared" ref="W103" si="216">IF(Q103=0,0,((V103/Q103)-1)*100)</f>
        <v>-64.514634334697661</v>
      </c>
    </row>
    <row r="104" spans="1:23" ht="14.25" thickTop="1" thickBot="1" x14ac:dyDescent="0.25">
      <c r="L104" s="79" t="s">
        <v>63</v>
      </c>
      <c r="M104" s="80">
        <f>+M90+M94+M98+M102</f>
        <v>5893</v>
      </c>
      <c r="N104" s="81">
        <f t="shared" ref="N104:V104" si="217">+N90+N94+N98+N102</f>
        <v>30241</v>
      </c>
      <c r="O104" s="175">
        <f t="shared" si="217"/>
        <v>36134</v>
      </c>
      <c r="P104" s="80">
        <f t="shared" si="217"/>
        <v>27</v>
      </c>
      <c r="Q104" s="175">
        <f t="shared" si="217"/>
        <v>36161</v>
      </c>
      <c r="R104" s="80">
        <f t="shared" si="217"/>
        <v>5353</v>
      </c>
      <c r="S104" s="81">
        <f t="shared" si="217"/>
        <v>15392</v>
      </c>
      <c r="T104" s="175">
        <f t="shared" si="217"/>
        <v>20745</v>
      </c>
      <c r="U104" s="80">
        <f t="shared" si="217"/>
        <v>9</v>
      </c>
      <c r="V104" s="175">
        <f t="shared" si="217"/>
        <v>20754</v>
      </c>
      <c r="W104" s="82">
        <f>IF(Q104=0,0,((V104/Q104)-1)*100)</f>
        <v>-42.606675700340148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311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v>256</v>
      </c>
      <c r="N113" s="76">
        <v>430</v>
      </c>
      <c r="O113" s="182">
        <f>M113+N113</f>
        <v>686</v>
      </c>
      <c r="P113" s="77">
        <v>0</v>
      </c>
      <c r="Q113" s="182">
        <f>O113+P113</f>
        <v>686</v>
      </c>
      <c r="R113" s="75">
        <v>165</v>
      </c>
      <c r="S113" s="76">
        <v>247</v>
      </c>
      <c r="T113" s="182">
        <f>R113+S113</f>
        <v>412</v>
      </c>
      <c r="U113" s="77">
        <v>0</v>
      </c>
      <c r="V113" s="182">
        <f>T113+U113</f>
        <v>412</v>
      </c>
      <c r="W113" s="78">
        <f>IF(Q113=0,0,((V113/Q113)-1)*100)</f>
        <v>-39.941690962099131</v>
      </c>
    </row>
    <row r="114" spans="1:23" x14ac:dyDescent="0.2">
      <c r="L114" s="59" t="s">
        <v>11</v>
      </c>
      <c r="M114" s="75">
        <v>240</v>
      </c>
      <c r="N114" s="76">
        <v>406</v>
      </c>
      <c r="O114" s="182">
        <f>M114+N114</f>
        <v>646</v>
      </c>
      <c r="P114" s="77">
        <v>0</v>
      </c>
      <c r="Q114" s="182">
        <f>O114+P114</f>
        <v>646</v>
      </c>
      <c r="R114" s="75">
        <v>170</v>
      </c>
      <c r="S114" s="76">
        <v>261</v>
      </c>
      <c r="T114" s="182">
        <f>R114+S114</f>
        <v>431</v>
      </c>
      <c r="U114" s="77">
        <v>0</v>
      </c>
      <c r="V114" s="182">
        <f>T114+U114</f>
        <v>431</v>
      </c>
      <c r="W114" s="78">
        <f>IF(Q114=0,0,((V114/Q114)-1)*100)</f>
        <v>-33.28173374613003</v>
      </c>
    </row>
    <row r="115" spans="1:23" ht="13.5" thickBot="1" x14ac:dyDescent="0.25">
      <c r="L115" s="64" t="s">
        <v>12</v>
      </c>
      <c r="M115" s="75">
        <v>217</v>
      </c>
      <c r="N115" s="76">
        <v>398</v>
      </c>
      <c r="O115" s="182">
        <f>M115+N115</f>
        <v>615</v>
      </c>
      <c r="P115" s="77">
        <v>0</v>
      </c>
      <c r="Q115" s="182">
        <f t="shared" ref="Q115" si="218">O115+P115</f>
        <v>615</v>
      </c>
      <c r="R115" s="75">
        <v>158</v>
      </c>
      <c r="S115" s="76">
        <v>309</v>
      </c>
      <c r="T115" s="182">
        <f>R115+S115</f>
        <v>467</v>
      </c>
      <c r="U115" s="77">
        <v>0</v>
      </c>
      <c r="V115" s="182">
        <f t="shared" ref="V115" si="219">T115+U115</f>
        <v>467</v>
      </c>
      <c r="W115" s="78">
        <f>IF(Q115=0,0,((V115/Q115)-1)*100)</f>
        <v>-24.065040650406498</v>
      </c>
    </row>
    <row r="116" spans="1:23" ht="14.25" thickTop="1" thickBot="1" x14ac:dyDescent="0.25">
      <c r="L116" s="79" t="s">
        <v>38</v>
      </c>
      <c r="M116" s="80">
        <f t="shared" ref="M116:Q116" si="220">+M113+M114+M115</f>
        <v>713</v>
      </c>
      <c r="N116" s="81">
        <f t="shared" si="220"/>
        <v>1234</v>
      </c>
      <c r="O116" s="183">
        <f t="shared" si="220"/>
        <v>1947</v>
      </c>
      <c r="P116" s="80">
        <f t="shared" si="220"/>
        <v>0</v>
      </c>
      <c r="Q116" s="183">
        <f t="shared" si="220"/>
        <v>1947</v>
      </c>
      <c r="R116" s="80">
        <f t="shared" ref="R116:V116" si="221">+R113+R114+R115</f>
        <v>493</v>
      </c>
      <c r="S116" s="81">
        <f t="shared" si="221"/>
        <v>817</v>
      </c>
      <c r="T116" s="183">
        <f t="shared" si="221"/>
        <v>1310</v>
      </c>
      <c r="U116" s="80">
        <f t="shared" si="221"/>
        <v>0</v>
      </c>
      <c r="V116" s="183">
        <f t="shared" si="221"/>
        <v>1310</v>
      </c>
      <c r="W116" s="82">
        <f t="shared" ref="W116:W117" si="222">IF(Q116=0,0,((V116/Q116)-1)*100)</f>
        <v>-32.717000513610685</v>
      </c>
    </row>
    <row r="117" spans="1:23" ht="13.5" thickTop="1" x14ac:dyDescent="0.2">
      <c r="L117" s="59" t="s">
        <v>13</v>
      </c>
      <c r="M117" s="75">
        <v>215</v>
      </c>
      <c r="N117" s="76">
        <v>409</v>
      </c>
      <c r="O117" s="182">
        <f>M117+N117</f>
        <v>624</v>
      </c>
      <c r="P117" s="77">
        <v>0</v>
      </c>
      <c r="Q117" s="182">
        <f>O117+P117</f>
        <v>624</v>
      </c>
      <c r="R117" s="75">
        <v>153</v>
      </c>
      <c r="S117" s="76">
        <v>291</v>
      </c>
      <c r="T117" s="182">
        <f>R117+S117</f>
        <v>444</v>
      </c>
      <c r="U117" s="77">
        <v>0</v>
      </c>
      <c r="V117" s="182">
        <f>T117+U117</f>
        <v>444</v>
      </c>
      <c r="W117" s="78">
        <f t="shared" si="222"/>
        <v>-28.846153846153843</v>
      </c>
    </row>
    <row r="118" spans="1:23" x14ac:dyDescent="0.2">
      <c r="L118" s="59" t="s">
        <v>14</v>
      </c>
      <c r="M118" s="75">
        <v>185</v>
      </c>
      <c r="N118" s="76">
        <v>323</v>
      </c>
      <c r="O118" s="182">
        <f>M118+N118</f>
        <v>508</v>
      </c>
      <c r="P118" s="77">
        <v>0</v>
      </c>
      <c r="Q118" s="182">
        <f>O118+P118</f>
        <v>508</v>
      </c>
      <c r="R118" s="75">
        <v>126</v>
      </c>
      <c r="S118" s="76">
        <v>280</v>
      </c>
      <c r="T118" s="182">
        <f>R118+S118</f>
        <v>406</v>
      </c>
      <c r="U118" s="77">
        <v>0</v>
      </c>
      <c r="V118" s="182">
        <f>T118+U118</f>
        <v>406</v>
      </c>
      <c r="W118" s="78">
        <f>IF(Q118=0,0,((V118/Q118)-1)*100)</f>
        <v>-20.078740157480311</v>
      </c>
    </row>
    <row r="119" spans="1:23" ht="13.5" thickBot="1" x14ac:dyDescent="0.25">
      <c r="L119" s="59" t="s">
        <v>15</v>
      </c>
      <c r="M119" s="75">
        <v>224</v>
      </c>
      <c r="N119" s="76">
        <v>319</v>
      </c>
      <c r="O119" s="182">
        <f>M119+N119</f>
        <v>543</v>
      </c>
      <c r="P119" s="77">
        <v>0</v>
      </c>
      <c r="Q119" s="182">
        <f>O119+P119</f>
        <v>543</v>
      </c>
      <c r="R119" s="75">
        <v>178.23499999999999</v>
      </c>
      <c r="S119" s="76">
        <v>195.51700000000002</v>
      </c>
      <c r="T119" s="182">
        <f>R119+S119</f>
        <v>373.75200000000001</v>
      </c>
      <c r="U119" s="77">
        <v>0</v>
      </c>
      <c r="V119" s="182">
        <f>T119+U119</f>
        <v>373.75200000000001</v>
      </c>
      <c r="W119" s="78">
        <f>IF(Q119=0,0,((V119/Q119)-1)*100)</f>
        <v>-31.169060773480663</v>
      </c>
    </row>
    <row r="120" spans="1:23" ht="14.25" thickTop="1" thickBot="1" x14ac:dyDescent="0.25">
      <c r="L120" s="79" t="s">
        <v>61</v>
      </c>
      <c r="M120" s="80">
        <f>+M117+M118+M119</f>
        <v>624</v>
      </c>
      <c r="N120" s="81">
        <f t="shared" ref="N120:V120" si="223">+N117+N118+N119</f>
        <v>1051</v>
      </c>
      <c r="O120" s="183">
        <f t="shared" si="223"/>
        <v>1675</v>
      </c>
      <c r="P120" s="80">
        <f t="shared" si="223"/>
        <v>0</v>
      </c>
      <c r="Q120" s="183">
        <f t="shared" si="223"/>
        <v>1675</v>
      </c>
      <c r="R120" s="80">
        <f>+R117+R118+R119</f>
        <v>457.23500000000001</v>
      </c>
      <c r="S120" s="81">
        <f>+S117+S118+S119</f>
        <v>766.51700000000005</v>
      </c>
      <c r="T120" s="183">
        <f t="shared" si="223"/>
        <v>1223.752</v>
      </c>
      <c r="U120" s="80">
        <f t="shared" si="223"/>
        <v>0</v>
      </c>
      <c r="V120" s="183">
        <f t="shared" si="223"/>
        <v>1223.752</v>
      </c>
      <c r="W120" s="82">
        <f t="shared" ref="W120" si="224">IF(Q120=0,0,((V120/Q120)-1)*100)</f>
        <v>-26.940179104477615</v>
      </c>
    </row>
    <row r="121" spans="1:23" ht="13.5" thickTop="1" x14ac:dyDescent="0.2">
      <c r="L121" s="59" t="s">
        <v>16</v>
      </c>
      <c r="M121" s="75">
        <v>150</v>
      </c>
      <c r="N121" s="76">
        <v>268</v>
      </c>
      <c r="O121" s="182">
        <f>SUM(M121:N121)</f>
        <v>418</v>
      </c>
      <c r="P121" s="77">
        <v>0</v>
      </c>
      <c r="Q121" s="182">
        <f>O121+P121</f>
        <v>418</v>
      </c>
      <c r="R121" s="75">
        <v>116</v>
      </c>
      <c r="S121" s="76">
        <v>74</v>
      </c>
      <c r="T121" s="182">
        <f>SUM(R121:S121)</f>
        <v>190</v>
      </c>
      <c r="U121" s="77">
        <v>0</v>
      </c>
      <c r="V121" s="182">
        <f>T121+U121</f>
        <v>190</v>
      </c>
      <c r="W121" s="78">
        <f>IF(Q121=0,0,((V121/Q121)-1)*100)</f>
        <v>-54.54545454545454</v>
      </c>
    </row>
    <row r="122" spans="1:23" x14ac:dyDescent="0.2">
      <c r="L122" s="59" t="s">
        <v>66</v>
      </c>
      <c r="M122" s="75">
        <v>166</v>
      </c>
      <c r="N122" s="76">
        <v>226</v>
      </c>
      <c r="O122" s="182">
        <f>SUM(M122:N122)</f>
        <v>392</v>
      </c>
      <c r="P122" s="77">
        <v>0</v>
      </c>
      <c r="Q122" s="182">
        <f>O122+P122</f>
        <v>392</v>
      </c>
      <c r="R122" s="75">
        <v>140</v>
      </c>
      <c r="S122" s="76">
        <v>132</v>
      </c>
      <c r="T122" s="182">
        <f>SUM(R122:S122)</f>
        <v>272</v>
      </c>
      <c r="U122" s="77">
        <v>0</v>
      </c>
      <c r="V122" s="182">
        <f>T122+U122</f>
        <v>272</v>
      </c>
      <c r="W122" s="78">
        <f>IF(Q122=0,0,((V122/Q122)-1)*100)</f>
        <v>-30.612244897959183</v>
      </c>
    </row>
    <row r="123" spans="1:23" ht="13.5" thickBot="1" x14ac:dyDescent="0.25">
      <c r="L123" s="59" t="s">
        <v>18</v>
      </c>
      <c r="M123" s="75">
        <v>122</v>
      </c>
      <c r="N123" s="76">
        <v>236</v>
      </c>
      <c r="O123" s="184">
        <f>SUM(M123:N123)</f>
        <v>358</v>
      </c>
      <c r="P123" s="83">
        <v>0</v>
      </c>
      <c r="Q123" s="184">
        <f>O123+P123</f>
        <v>358</v>
      </c>
      <c r="R123" s="75">
        <v>132</v>
      </c>
      <c r="S123" s="76">
        <v>166</v>
      </c>
      <c r="T123" s="184">
        <f>SUM(R123:S123)</f>
        <v>298</v>
      </c>
      <c r="U123" s="83">
        <v>0</v>
      </c>
      <c r="V123" s="184">
        <f>T123+U123</f>
        <v>298</v>
      </c>
      <c r="W123" s="78">
        <f>IF(Q123=0,0,((V123/Q123)-1)*100)</f>
        <v>-16.759776536312852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438</v>
      </c>
      <c r="N124" s="85">
        <f t="shared" ref="N124" si="225">+N121+N122+N123</f>
        <v>730</v>
      </c>
      <c r="O124" s="185">
        <f t="shared" ref="O124" si="226">+O121+O122+O123</f>
        <v>1168</v>
      </c>
      <c r="P124" s="86">
        <f t="shared" ref="P124" si="227">+P121+P122+P123</f>
        <v>0</v>
      </c>
      <c r="Q124" s="185">
        <f t="shared" ref="Q124" si="228">+Q121+Q122+Q123</f>
        <v>1168</v>
      </c>
      <c r="R124" s="85">
        <f t="shared" ref="R124" si="229">+R121+R122+R123</f>
        <v>388</v>
      </c>
      <c r="S124" s="85">
        <f t="shared" ref="S124" si="230">+S121+S122+S123</f>
        <v>372</v>
      </c>
      <c r="T124" s="185">
        <f t="shared" ref="T124" si="231">+T121+T122+T123</f>
        <v>760</v>
      </c>
      <c r="U124" s="86">
        <f t="shared" ref="U124" si="232">+U121+U122+U123</f>
        <v>0</v>
      </c>
      <c r="V124" s="185">
        <f t="shared" ref="V124" si="233">+V121+V122+V123</f>
        <v>760</v>
      </c>
      <c r="W124" s="87">
        <f>IF(Q124=0,0,((V124/Q124)-1)*100)</f>
        <v>-34.931506849315063</v>
      </c>
    </row>
    <row r="125" spans="1:23" ht="13.5" thickTop="1" x14ac:dyDescent="0.2">
      <c r="A125" s="324"/>
      <c r="K125" s="324"/>
      <c r="L125" s="59" t="s">
        <v>21</v>
      </c>
      <c r="M125" s="75">
        <v>174</v>
      </c>
      <c r="N125" s="76">
        <v>255</v>
      </c>
      <c r="O125" s="184">
        <f>SUM(M125:N125)</f>
        <v>429</v>
      </c>
      <c r="P125" s="88">
        <v>0</v>
      </c>
      <c r="Q125" s="184">
        <f>O125+P125</f>
        <v>429</v>
      </c>
      <c r="R125" s="75">
        <v>132</v>
      </c>
      <c r="S125" s="76">
        <v>244</v>
      </c>
      <c r="T125" s="184">
        <f>SUM(R125:S125)</f>
        <v>376</v>
      </c>
      <c r="U125" s="88">
        <v>0</v>
      </c>
      <c r="V125" s="184">
        <f>T125+U125</f>
        <v>376</v>
      </c>
      <c r="W125" s="78">
        <f>IF(Q125=0,0,((V125/Q125)-1)*100)</f>
        <v>-12.354312354312357</v>
      </c>
    </row>
    <row r="126" spans="1:23" x14ac:dyDescent="0.2">
      <c r="A126" s="324"/>
      <c r="K126" s="324"/>
      <c r="L126" s="59" t="s">
        <v>22</v>
      </c>
      <c r="M126" s="75">
        <v>181</v>
      </c>
      <c r="N126" s="76">
        <v>277</v>
      </c>
      <c r="O126" s="184">
        <f>SUM(M126:N126)</f>
        <v>458</v>
      </c>
      <c r="P126" s="77">
        <v>0</v>
      </c>
      <c r="Q126" s="184">
        <f>O126+P126</f>
        <v>458</v>
      </c>
      <c r="R126" s="75">
        <v>115</v>
      </c>
      <c r="S126" s="76">
        <v>223</v>
      </c>
      <c r="T126" s="184">
        <f>SUM(R126:S126)</f>
        <v>338</v>
      </c>
      <c r="U126" s="77">
        <v>0</v>
      </c>
      <c r="V126" s="184">
        <f>T126+U126</f>
        <v>338</v>
      </c>
      <c r="W126" s="78">
        <f t="shared" ref="W126" si="234">IF(Q126=0,0,((V126/Q126)-1)*100)</f>
        <v>-26.20087336244541</v>
      </c>
    </row>
    <row r="127" spans="1:23" ht="13.5" thickBot="1" x14ac:dyDescent="0.25">
      <c r="A127" s="324"/>
      <c r="K127" s="324"/>
      <c r="L127" s="59" t="s">
        <v>23</v>
      </c>
      <c r="M127" s="75">
        <v>156</v>
      </c>
      <c r="N127" s="76">
        <v>235</v>
      </c>
      <c r="O127" s="184">
        <f>SUM(M127:N127)</f>
        <v>391</v>
      </c>
      <c r="P127" s="77">
        <v>0</v>
      </c>
      <c r="Q127" s="184">
        <f>O127+P127</f>
        <v>391</v>
      </c>
      <c r="R127" s="75">
        <v>107</v>
      </c>
      <c r="S127" s="76">
        <v>238</v>
      </c>
      <c r="T127" s="184">
        <f>SUM(R127:S127)</f>
        <v>345</v>
      </c>
      <c r="U127" s="77">
        <v>0</v>
      </c>
      <c r="V127" s="184">
        <f>T127+U127</f>
        <v>345</v>
      </c>
      <c r="W127" s="78">
        <f>IF(Q127=0,0,((V127/Q127)-1)*100)</f>
        <v>-11.764705882352944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511</v>
      </c>
      <c r="N128" s="85">
        <f t="shared" ref="N128:V128" si="235">+N125+N126+N127</f>
        <v>767</v>
      </c>
      <c r="O128" s="185">
        <f t="shared" si="235"/>
        <v>1278</v>
      </c>
      <c r="P128" s="86">
        <f t="shared" si="235"/>
        <v>0</v>
      </c>
      <c r="Q128" s="185">
        <f t="shared" si="235"/>
        <v>1278</v>
      </c>
      <c r="R128" s="85">
        <f t="shared" si="235"/>
        <v>354</v>
      </c>
      <c r="S128" s="85">
        <f t="shared" si="235"/>
        <v>705</v>
      </c>
      <c r="T128" s="185">
        <f t="shared" si="235"/>
        <v>1059</v>
      </c>
      <c r="U128" s="86">
        <f t="shared" si="235"/>
        <v>0</v>
      </c>
      <c r="V128" s="185">
        <f t="shared" si="235"/>
        <v>1059</v>
      </c>
      <c r="W128" s="87">
        <f>IF(Q128=0,0,((V128/Q128)-1)*100)</f>
        <v>-17.136150234741788</v>
      </c>
    </row>
    <row r="129" spans="12:23" ht="14.25" thickTop="1" thickBot="1" x14ac:dyDescent="0.25">
      <c r="L129" s="79" t="s">
        <v>62</v>
      </c>
      <c r="M129" s="80">
        <f>+M120+M124+M128</f>
        <v>1573</v>
      </c>
      <c r="N129" s="81">
        <f t="shared" ref="N129:V129" si="236">+N120+N124+N128</f>
        <v>2548</v>
      </c>
      <c r="O129" s="175">
        <f t="shared" si="236"/>
        <v>4121</v>
      </c>
      <c r="P129" s="80">
        <f t="shared" si="236"/>
        <v>0</v>
      </c>
      <c r="Q129" s="175">
        <f t="shared" si="236"/>
        <v>4121</v>
      </c>
      <c r="R129" s="80">
        <f t="shared" si="236"/>
        <v>1199.2350000000001</v>
      </c>
      <c r="S129" s="81">
        <f t="shared" si="236"/>
        <v>1843.5170000000001</v>
      </c>
      <c r="T129" s="175">
        <f t="shared" si="236"/>
        <v>3042.752</v>
      </c>
      <c r="U129" s="80">
        <f t="shared" si="236"/>
        <v>0</v>
      </c>
      <c r="V129" s="175">
        <f t="shared" si="236"/>
        <v>3042.752</v>
      </c>
      <c r="W129" s="82">
        <f t="shared" ref="W129" si="237">IF(Q129=0,0,((V129/Q129)-1)*100)</f>
        <v>-26.164717301625817</v>
      </c>
    </row>
    <row r="130" spans="12:23" ht="14.25" thickTop="1" thickBot="1" x14ac:dyDescent="0.25">
      <c r="L130" s="79" t="s">
        <v>63</v>
      </c>
      <c r="M130" s="80">
        <f>+M116+M120+M124+M128</f>
        <v>2286</v>
      </c>
      <c r="N130" s="81">
        <f t="shared" ref="N130:V130" si="238">+N116+N120+N124+N128</f>
        <v>3782</v>
      </c>
      <c r="O130" s="175">
        <f t="shared" si="238"/>
        <v>6068</v>
      </c>
      <c r="P130" s="80">
        <f t="shared" si="238"/>
        <v>0</v>
      </c>
      <c r="Q130" s="175">
        <f t="shared" si="238"/>
        <v>6068</v>
      </c>
      <c r="R130" s="80">
        <f t="shared" si="238"/>
        <v>1692.2350000000001</v>
      </c>
      <c r="S130" s="81">
        <f t="shared" si="238"/>
        <v>2660.5169999999998</v>
      </c>
      <c r="T130" s="175">
        <f t="shared" si="238"/>
        <v>4352.7520000000004</v>
      </c>
      <c r="U130" s="80">
        <f t="shared" si="238"/>
        <v>0</v>
      </c>
      <c r="V130" s="175">
        <f t="shared" si="238"/>
        <v>4352.7520000000004</v>
      </c>
      <c r="W130" s="82">
        <f>IF(Q130=0,0,((V130/Q130)-1)*100)</f>
        <v>-28.267106130520759</v>
      </c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311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6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239">+M87+M113</f>
        <v>858</v>
      </c>
      <c r="N139" s="76">
        <f t="shared" si="239"/>
        <v>3624</v>
      </c>
      <c r="O139" s="182">
        <f>M139+N139</f>
        <v>4482</v>
      </c>
      <c r="P139" s="77">
        <f>+P87+P113</f>
        <v>0</v>
      </c>
      <c r="Q139" s="188">
        <f>O139+P139</f>
        <v>4482</v>
      </c>
      <c r="R139" s="75">
        <f t="shared" ref="R139:S141" si="240">+R87+R113</f>
        <v>1393</v>
      </c>
      <c r="S139" s="76">
        <f t="shared" si="240"/>
        <v>3228</v>
      </c>
      <c r="T139" s="182">
        <f>R139+S139</f>
        <v>4621</v>
      </c>
      <c r="U139" s="77">
        <f>+U87+U113</f>
        <v>0</v>
      </c>
      <c r="V139" s="188">
        <f>T139+U139</f>
        <v>4621</v>
      </c>
      <c r="W139" s="78">
        <f>IF(Q139=0,0,((V139/Q139)-1)*100)</f>
        <v>3.1012940651494958</v>
      </c>
    </row>
    <row r="140" spans="12:23" x14ac:dyDescent="0.2">
      <c r="L140" s="59" t="s">
        <v>11</v>
      </c>
      <c r="M140" s="75">
        <f t="shared" si="239"/>
        <v>817</v>
      </c>
      <c r="N140" s="76">
        <f t="shared" si="239"/>
        <v>3246</v>
      </c>
      <c r="O140" s="182">
        <f t="shared" ref="O140:O141" si="241">M140+N140</f>
        <v>4063</v>
      </c>
      <c r="P140" s="77">
        <f>+P88+P114</f>
        <v>0</v>
      </c>
      <c r="Q140" s="188">
        <f>O140+P140</f>
        <v>4063</v>
      </c>
      <c r="R140" s="75">
        <f t="shared" si="240"/>
        <v>1300</v>
      </c>
      <c r="S140" s="76">
        <f t="shared" si="240"/>
        <v>2964</v>
      </c>
      <c r="T140" s="182">
        <f t="shared" ref="T140:T141" si="242">R140+S140</f>
        <v>4264</v>
      </c>
      <c r="U140" s="77">
        <f>+U88+U114</f>
        <v>5</v>
      </c>
      <c r="V140" s="188">
        <f>T140+U140</f>
        <v>4269</v>
      </c>
      <c r="W140" s="78">
        <f>IF(Q140=0,0,((V140/Q140)-1)*100)</f>
        <v>5.0701452128968816</v>
      </c>
    </row>
    <row r="141" spans="12:23" ht="13.5" thickBot="1" x14ac:dyDescent="0.25">
      <c r="L141" s="64" t="s">
        <v>12</v>
      </c>
      <c r="M141" s="75">
        <f t="shared" si="239"/>
        <v>697</v>
      </c>
      <c r="N141" s="76">
        <f t="shared" si="239"/>
        <v>2962</v>
      </c>
      <c r="O141" s="182">
        <f t="shared" si="241"/>
        <v>3659</v>
      </c>
      <c r="P141" s="77">
        <f>+P89+P115</f>
        <v>6</v>
      </c>
      <c r="Q141" s="188">
        <f>O141+P141</f>
        <v>3665</v>
      </c>
      <c r="R141" s="75">
        <f t="shared" si="240"/>
        <v>1002</v>
      </c>
      <c r="S141" s="76">
        <f t="shared" si="240"/>
        <v>2978</v>
      </c>
      <c r="T141" s="182">
        <f t="shared" si="242"/>
        <v>3980</v>
      </c>
      <c r="U141" s="77">
        <f>+U89+U115</f>
        <v>4</v>
      </c>
      <c r="V141" s="188">
        <f>T141+U141</f>
        <v>3984</v>
      </c>
      <c r="W141" s="78">
        <f>IF(Q141=0,0,((V141/Q141)-1)*100)</f>
        <v>8.7039563437926404</v>
      </c>
    </row>
    <row r="142" spans="12:23" ht="14.25" thickTop="1" thickBot="1" x14ac:dyDescent="0.25">
      <c r="L142" s="79" t="s">
        <v>38</v>
      </c>
      <c r="M142" s="80">
        <f t="shared" ref="M142:Q142" si="243">+M139+M140+M141</f>
        <v>2372</v>
      </c>
      <c r="N142" s="81">
        <f t="shared" si="243"/>
        <v>9832</v>
      </c>
      <c r="O142" s="183">
        <f t="shared" si="243"/>
        <v>12204</v>
      </c>
      <c r="P142" s="80">
        <f t="shared" si="243"/>
        <v>6</v>
      </c>
      <c r="Q142" s="183">
        <f t="shared" si="243"/>
        <v>12210</v>
      </c>
      <c r="R142" s="80">
        <f t="shared" ref="R142:V142" si="244">+R139+R140+R141</f>
        <v>3695</v>
      </c>
      <c r="S142" s="81">
        <f t="shared" si="244"/>
        <v>9170</v>
      </c>
      <c r="T142" s="183">
        <f t="shared" si="244"/>
        <v>12865</v>
      </c>
      <c r="U142" s="80">
        <f t="shared" si="244"/>
        <v>9</v>
      </c>
      <c r="V142" s="183">
        <f t="shared" si="244"/>
        <v>12874</v>
      </c>
      <c r="W142" s="82">
        <f t="shared" ref="W142" si="245">IF(Q142=0,0,((V142/Q142)-1)*100)</f>
        <v>5.4381654381654432</v>
      </c>
    </row>
    <row r="143" spans="12:23" ht="13.5" thickTop="1" x14ac:dyDescent="0.2">
      <c r="L143" s="59" t="s">
        <v>13</v>
      </c>
      <c r="M143" s="75">
        <f t="shared" ref="M143:N145" si="246">+M91+M117</f>
        <v>686</v>
      </c>
      <c r="N143" s="76">
        <f t="shared" si="246"/>
        <v>2584</v>
      </c>
      <c r="O143" s="182">
        <f t="shared" ref="O143" si="247">M143+N143</f>
        <v>3270</v>
      </c>
      <c r="P143" s="77">
        <f>+P91+P117</f>
        <v>21</v>
      </c>
      <c r="Q143" s="188">
        <f>O143+P143</f>
        <v>3291</v>
      </c>
      <c r="R143" s="75">
        <f t="shared" ref="R143:S145" si="248">+R91+R117</f>
        <v>742</v>
      </c>
      <c r="S143" s="76">
        <f t="shared" si="248"/>
        <v>2133</v>
      </c>
      <c r="T143" s="182">
        <f>R143+S143</f>
        <v>2875</v>
      </c>
      <c r="U143" s="77">
        <f>+U91+U117</f>
        <v>0</v>
      </c>
      <c r="V143" s="188">
        <f>T143+U143</f>
        <v>2875</v>
      </c>
      <c r="W143" s="78">
        <f>IF(Q143=0,0,((V143/Q143)-1)*100)</f>
        <v>-12.640534791856584</v>
      </c>
    </row>
    <row r="144" spans="12:23" x14ac:dyDescent="0.2">
      <c r="L144" s="59" t="s">
        <v>14</v>
      </c>
      <c r="M144" s="75">
        <f t="shared" si="246"/>
        <v>687</v>
      </c>
      <c r="N144" s="76">
        <f t="shared" si="246"/>
        <v>2038</v>
      </c>
      <c r="O144" s="182">
        <f>M144+N144</f>
        <v>2725</v>
      </c>
      <c r="P144" s="77">
        <f>+P92+P118</f>
        <v>0</v>
      </c>
      <c r="Q144" s="188">
        <f>O144+P144</f>
        <v>2725</v>
      </c>
      <c r="R144" s="75">
        <f t="shared" si="248"/>
        <v>595</v>
      </c>
      <c r="S144" s="76">
        <f t="shared" si="248"/>
        <v>2274</v>
      </c>
      <c r="T144" s="182">
        <f t="shared" ref="T144:T147" si="249">R144+S144</f>
        <v>2869</v>
      </c>
      <c r="U144" s="77">
        <f>+U92+U118</f>
        <v>0</v>
      </c>
      <c r="V144" s="188">
        <f>T144+U144</f>
        <v>2869</v>
      </c>
      <c r="W144" s="78">
        <f>IF(Q144=0,0,((V144/Q144)-1)*100)</f>
        <v>5.2844036697247798</v>
      </c>
    </row>
    <row r="145" spans="1:23" ht="13.5" thickBot="1" x14ac:dyDescent="0.25">
      <c r="L145" s="59" t="s">
        <v>15</v>
      </c>
      <c r="M145" s="75">
        <f t="shared" si="246"/>
        <v>1057</v>
      </c>
      <c r="N145" s="76">
        <f t="shared" si="246"/>
        <v>2785</v>
      </c>
      <c r="O145" s="182">
        <f>M145+N145</f>
        <v>3842</v>
      </c>
      <c r="P145" s="77">
        <f>+P93+P119</f>
        <v>0</v>
      </c>
      <c r="Q145" s="188">
        <f>O145+P145</f>
        <v>3842</v>
      </c>
      <c r="R145" s="75">
        <f t="shared" si="248"/>
        <v>464.23500000000001</v>
      </c>
      <c r="S145" s="76">
        <f t="shared" si="248"/>
        <v>1710.5170000000001</v>
      </c>
      <c r="T145" s="182">
        <f t="shared" si="249"/>
        <v>2174.752</v>
      </c>
      <c r="U145" s="77">
        <f>+U93+U119</f>
        <v>0</v>
      </c>
      <c r="V145" s="188">
        <f>T145+U145</f>
        <v>2174.752</v>
      </c>
      <c r="W145" s="78">
        <f>IF(Q145=0,0,((V145/Q145)-1)*100)</f>
        <v>-43.395314940135343</v>
      </c>
    </row>
    <row r="146" spans="1:23" ht="14.25" thickTop="1" thickBot="1" x14ac:dyDescent="0.25">
      <c r="L146" s="79" t="s">
        <v>61</v>
      </c>
      <c r="M146" s="80">
        <f>+M143+M144+M145</f>
        <v>2430</v>
      </c>
      <c r="N146" s="81">
        <f t="shared" ref="N146:V146" si="250">+N143+N144+N145</f>
        <v>7407</v>
      </c>
      <c r="O146" s="183">
        <f t="shared" si="250"/>
        <v>9837</v>
      </c>
      <c r="P146" s="80">
        <f t="shared" si="250"/>
        <v>21</v>
      </c>
      <c r="Q146" s="183">
        <f t="shared" si="250"/>
        <v>9858</v>
      </c>
      <c r="R146" s="80">
        <f>+R143+R144+R145</f>
        <v>1801.2350000000001</v>
      </c>
      <c r="S146" s="81">
        <f>+S143+S144+S145</f>
        <v>6117.5169999999998</v>
      </c>
      <c r="T146" s="183">
        <f t="shared" si="249"/>
        <v>7918.7520000000004</v>
      </c>
      <c r="U146" s="80">
        <f t="shared" si="250"/>
        <v>0</v>
      </c>
      <c r="V146" s="183">
        <f t="shared" si="250"/>
        <v>7918.7520000000004</v>
      </c>
      <c r="W146" s="82">
        <f t="shared" ref="W146" si="251">IF(Q146=0,0,((V146/Q146)-1)*100)</f>
        <v>-19.671819841752892</v>
      </c>
    </row>
    <row r="147" spans="1:23" ht="13.5" thickTop="1" x14ac:dyDescent="0.2">
      <c r="L147" s="59" t="s">
        <v>16</v>
      </c>
      <c r="M147" s="75">
        <f t="shared" ref="M147:N149" si="252">+M95+M121</f>
        <v>724</v>
      </c>
      <c r="N147" s="76">
        <f t="shared" si="252"/>
        <v>2585</v>
      </c>
      <c r="O147" s="182">
        <f t="shared" ref="O147" si="253">M147+N147</f>
        <v>3309</v>
      </c>
      <c r="P147" s="77">
        <f>+P95+P121</f>
        <v>0</v>
      </c>
      <c r="Q147" s="188">
        <f>O147+P147</f>
        <v>3309</v>
      </c>
      <c r="R147" s="75">
        <f t="shared" ref="R147:S149" si="254">+R95+R121</f>
        <v>633</v>
      </c>
      <c r="S147" s="76">
        <f t="shared" si="254"/>
        <v>1258</v>
      </c>
      <c r="T147" s="182">
        <f t="shared" si="249"/>
        <v>1891</v>
      </c>
      <c r="U147" s="77">
        <f>+U95+U121</f>
        <v>0</v>
      </c>
      <c r="V147" s="188">
        <f>T147+U147</f>
        <v>1891</v>
      </c>
      <c r="W147" s="78">
        <f>IF(Q147=0,0,((V147/Q147)-1)*100)</f>
        <v>-42.852825627077664</v>
      </c>
    </row>
    <row r="148" spans="1:23" x14ac:dyDescent="0.2">
      <c r="L148" s="59" t="s">
        <v>66</v>
      </c>
      <c r="M148" s="75">
        <f t="shared" si="252"/>
        <v>297</v>
      </c>
      <c r="N148" s="76">
        <f t="shared" si="252"/>
        <v>3574</v>
      </c>
      <c r="O148" s="182">
        <f>M148+N148</f>
        <v>3871</v>
      </c>
      <c r="P148" s="77">
        <f>+P96+P122</f>
        <v>0</v>
      </c>
      <c r="Q148" s="188">
        <f>O148+P148</f>
        <v>3871</v>
      </c>
      <c r="R148" s="75">
        <f t="shared" si="254"/>
        <v>389</v>
      </c>
      <c r="S148" s="76">
        <f t="shared" si="254"/>
        <v>498</v>
      </c>
      <c r="T148" s="182">
        <f>R148+S148</f>
        <v>887</v>
      </c>
      <c r="U148" s="77">
        <f>+U96+U122</f>
        <v>0</v>
      </c>
      <c r="V148" s="188">
        <f>T148+U148</f>
        <v>887</v>
      </c>
      <c r="W148" s="78">
        <f t="shared" ref="W148" si="255">IF(Q148=0,0,((V148/Q148)-1)*100)</f>
        <v>-77.086024283130968</v>
      </c>
    </row>
    <row r="149" spans="1:23" ht="13.5" thickBot="1" x14ac:dyDescent="0.25">
      <c r="L149" s="59" t="s">
        <v>18</v>
      </c>
      <c r="M149" s="75">
        <f t="shared" si="252"/>
        <v>191</v>
      </c>
      <c r="N149" s="76">
        <f t="shared" si="252"/>
        <v>2539</v>
      </c>
      <c r="O149" s="184">
        <f>M149+N149</f>
        <v>2730</v>
      </c>
      <c r="P149" s="83">
        <f>+P97+P123</f>
        <v>0</v>
      </c>
      <c r="Q149" s="188">
        <f>O149+P149</f>
        <v>2730</v>
      </c>
      <c r="R149" s="75">
        <f t="shared" si="254"/>
        <v>173</v>
      </c>
      <c r="S149" s="76">
        <f t="shared" si="254"/>
        <v>284</v>
      </c>
      <c r="T149" s="184">
        <f>R149+S149</f>
        <v>457</v>
      </c>
      <c r="U149" s="83">
        <f>+U97+U123</f>
        <v>0</v>
      </c>
      <c r="V149" s="188">
        <f>T149+U149</f>
        <v>457</v>
      </c>
      <c r="W149" s="78">
        <f>IF(Q149=0,0,((V149/Q149)-1)*100)</f>
        <v>-83.26007326007327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1212</v>
      </c>
      <c r="N150" s="85">
        <f t="shared" ref="N150" si="256">+N147+N148+N149</f>
        <v>8698</v>
      </c>
      <c r="O150" s="185">
        <f t="shared" ref="O150" si="257">+O147+O148+O149</f>
        <v>9910</v>
      </c>
      <c r="P150" s="86">
        <f t="shared" ref="P150" si="258">+P147+P148+P149</f>
        <v>0</v>
      </c>
      <c r="Q150" s="185">
        <f t="shared" ref="Q150" si="259">+Q147+Q148+Q149</f>
        <v>9910</v>
      </c>
      <c r="R150" s="85">
        <f t="shared" ref="R150" si="260">+R147+R148+R149</f>
        <v>1195</v>
      </c>
      <c r="S150" s="85">
        <f t="shared" ref="S150" si="261">+S147+S148+S149</f>
        <v>2040</v>
      </c>
      <c r="T150" s="185">
        <f t="shared" ref="T150" si="262">+T147+T148+T149</f>
        <v>3235</v>
      </c>
      <c r="U150" s="86">
        <f t="shared" ref="U150" si="263">+U147+U148+U149</f>
        <v>0</v>
      </c>
      <c r="V150" s="185">
        <f t="shared" ref="V150" si="264">+V147+V148+V149</f>
        <v>3235</v>
      </c>
      <c r="W150" s="87">
        <f>IF(Q150=0,0,((V150/Q150)-1)*100)</f>
        <v>-67.356205852674066</v>
      </c>
    </row>
    <row r="151" spans="1:23" ht="13.5" thickTop="1" x14ac:dyDescent="0.2">
      <c r="L151" s="59" t="s">
        <v>21</v>
      </c>
      <c r="M151" s="75">
        <f t="shared" ref="M151:N153" si="265">+M99+M125</f>
        <v>859</v>
      </c>
      <c r="N151" s="76">
        <f t="shared" si="265"/>
        <v>2673</v>
      </c>
      <c r="O151" s="184">
        <f>M151+N151</f>
        <v>3532</v>
      </c>
      <c r="P151" s="88">
        <f>+P99+P125</f>
        <v>0</v>
      </c>
      <c r="Q151" s="188">
        <f>O151+P151</f>
        <v>3532</v>
      </c>
      <c r="R151" s="75">
        <f t="shared" ref="R151:S153" si="266">+R99+R125</f>
        <v>132</v>
      </c>
      <c r="S151" s="76">
        <f t="shared" si="266"/>
        <v>248</v>
      </c>
      <c r="T151" s="184">
        <f>R151+S151</f>
        <v>380</v>
      </c>
      <c r="U151" s="88">
        <f>+U99+U125</f>
        <v>0</v>
      </c>
      <c r="V151" s="188">
        <f>T151+U151</f>
        <v>380</v>
      </c>
      <c r="W151" s="78">
        <f>IF(Q151=0,0,((V151/Q151)-1)*100)</f>
        <v>-89.241223103057749</v>
      </c>
    </row>
    <row r="152" spans="1:23" x14ac:dyDescent="0.2">
      <c r="L152" s="59" t="s">
        <v>22</v>
      </c>
      <c r="M152" s="75">
        <f t="shared" si="265"/>
        <v>1081</v>
      </c>
      <c r="N152" s="76">
        <f t="shared" si="265"/>
        <v>2877</v>
      </c>
      <c r="O152" s="184">
        <f t="shared" ref="O152" si="267">M152+N152</f>
        <v>3958</v>
      </c>
      <c r="P152" s="77">
        <f>+P100+P126</f>
        <v>0</v>
      </c>
      <c r="Q152" s="188">
        <f>O152+P152</f>
        <v>3958</v>
      </c>
      <c r="R152" s="75">
        <f t="shared" si="266"/>
        <v>115</v>
      </c>
      <c r="S152" s="76">
        <f t="shared" si="266"/>
        <v>232</v>
      </c>
      <c r="T152" s="184">
        <f t="shared" ref="T152" si="268">R152+S152</f>
        <v>347</v>
      </c>
      <c r="U152" s="77">
        <f>+U100+U126</f>
        <v>0</v>
      </c>
      <c r="V152" s="188">
        <f>T152+U152</f>
        <v>347</v>
      </c>
      <c r="W152" s="78">
        <f t="shared" ref="W152" si="269">IF(Q152=0,0,((V152/Q152)-1)*100)</f>
        <v>-91.232945932289027</v>
      </c>
    </row>
    <row r="153" spans="1:23" ht="13.5" thickBot="1" x14ac:dyDescent="0.25">
      <c r="A153" s="324"/>
      <c r="K153" s="324"/>
      <c r="L153" s="59" t="s">
        <v>23</v>
      </c>
      <c r="M153" s="75">
        <f t="shared" si="265"/>
        <v>225</v>
      </c>
      <c r="N153" s="76">
        <f t="shared" si="265"/>
        <v>2536</v>
      </c>
      <c r="O153" s="184">
        <f>M153+N153</f>
        <v>2761</v>
      </c>
      <c r="P153" s="77">
        <f>+P101+P127</f>
        <v>0</v>
      </c>
      <c r="Q153" s="188">
        <f>O153+P153</f>
        <v>2761</v>
      </c>
      <c r="R153" s="75">
        <f t="shared" si="266"/>
        <v>107</v>
      </c>
      <c r="S153" s="76">
        <f t="shared" si="266"/>
        <v>245</v>
      </c>
      <c r="T153" s="184">
        <f>R153+S153</f>
        <v>352</v>
      </c>
      <c r="U153" s="77">
        <f>+U101+U127</f>
        <v>0</v>
      </c>
      <c r="V153" s="188">
        <f>T153+U153</f>
        <v>352</v>
      </c>
      <c r="W153" s="78">
        <f>IF(Q153=0,0,((V153/Q153)-1)*100)</f>
        <v>-87.250996015936252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2165</v>
      </c>
      <c r="N154" s="85">
        <f t="shared" ref="N154:V154" si="270">+N151+N152+N153</f>
        <v>8086</v>
      </c>
      <c r="O154" s="185">
        <f t="shared" si="270"/>
        <v>10251</v>
      </c>
      <c r="P154" s="86">
        <f t="shared" si="270"/>
        <v>0</v>
      </c>
      <c r="Q154" s="185">
        <f t="shared" si="270"/>
        <v>10251</v>
      </c>
      <c r="R154" s="85">
        <f t="shared" si="270"/>
        <v>354</v>
      </c>
      <c r="S154" s="85">
        <f t="shared" si="270"/>
        <v>725</v>
      </c>
      <c r="T154" s="185">
        <f t="shared" si="270"/>
        <v>1079</v>
      </c>
      <c r="U154" s="86">
        <f t="shared" si="270"/>
        <v>0</v>
      </c>
      <c r="V154" s="185">
        <f t="shared" si="270"/>
        <v>1079</v>
      </c>
      <c r="W154" s="87">
        <f>IF(Q154=0,0,((V154/Q154)-1)*100)</f>
        <v>-89.474197639254697</v>
      </c>
    </row>
    <row r="155" spans="1:23" ht="14.25" thickTop="1" thickBot="1" x14ac:dyDescent="0.25">
      <c r="L155" s="79" t="s">
        <v>62</v>
      </c>
      <c r="M155" s="80">
        <f>+M146+M150+M154</f>
        <v>5807</v>
      </c>
      <c r="N155" s="81">
        <f t="shared" ref="N155:V155" si="271">+N146+N150+N154</f>
        <v>24191</v>
      </c>
      <c r="O155" s="175">
        <f t="shared" si="271"/>
        <v>29998</v>
      </c>
      <c r="P155" s="80">
        <f t="shared" si="271"/>
        <v>21</v>
      </c>
      <c r="Q155" s="175">
        <f t="shared" si="271"/>
        <v>30019</v>
      </c>
      <c r="R155" s="80">
        <f t="shared" si="271"/>
        <v>3350.2350000000001</v>
      </c>
      <c r="S155" s="81">
        <f t="shared" si="271"/>
        <v>8882.5169999999998</v>
      </c>
      <c r="T155" s="175">
        <f t="shared" si="271"/>
        <v>12232.752</v>
      </c>
      <c r="U155" s="80">
        <f t="shared" si="271"/>
        <v>0</v>
      </c>
      <c r="V155" s="175">
        <f t="shared" si="271"/>
        <v>12232.752</v>
      </c>
      <c r="W155" s="82">
        <f t="shared" ref="W155" si="272">IF(Q155=0,0,((V155/Q155)-1)*100)</f>
        <v>-59.24996835337619</v>
      </c>
    </row>
    <row r="156" spans="1:23" ht="14.25" thickTop="1" thickBot="1" x14ac:dyDescent="0.25">
      <c r="L156" s="79" t="s">
        <v>63</v>
      </c>
      <c r="M156" s="80">
        <f>+M142+M146+M150+M154</f>
        <v>8179</v>
      </c>
      <c r="N156" s="81">
        <f t="shared" ref="N156:V156" si="273">+N142+N146+N150+N154</f>
        <v>34023</v>
      </c>
      <c r="O156" s="175">
        <f t="shared" si="273"/>
        <v>42202</v>
      </c>
      <c r="P156" s="80">
        <f t="shared" si="273"/>
        <v>27</v>
      </c>
      <c r="Q156" s="175">
        <f t="shared" si="273"/>
        <v>42229</v>
      </c>
      <c r="R156" s="80">
        <f t="shared" si="273"/>
        <v>7045.2350000000006</v>
      </c>
      <c r="S156" s="81">
        <f t="shared" si="273"/>
        <v>18052.517</v>
      </c>
      <c r="T156" s="175">
        <f t="shared" si="273"/>
        <v>25097.752</v>
      </c>
      <c r="U156" s="80">
        <f t="shared" si="273"/>
        <v>9</v>
      </c>
      <c r="V156" s="175">
        <f t="shared" si="273"/>
        <v>25106.752</v>
      </c>
      <c r="W156" s="82">
        <f>IF(Q156=0,0,((V156/Q156)-1)*100)</f>
        <v>-40.546183902057834</v>
      </c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24.7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8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341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41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274"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ref="V167" si="275">T167+U167</f>
        <v>0</v>
      </c>
      <c r="W167" s="341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276">+M165+M166+M167</f>
        <v>0</v>
      </c>
      <c r="N168" s="241">
        <f t="shared" si="276"/>
        <v>0</v>
      </c>
      <c r="O168" s="242">
        <f t="shared" si="276"/>
        <v>0</v>
      </c>
      <c r="P168" s="240">
        <f t="shared" si="276"/>
        <v>0</v>
      </c>
      <c r="Q168" s="242">
        <f t="shared" si="276"/>
        <v>0</v>
      </c>
      <c r="R168" s="240">
        <f t="shared" ref="R168:V168" si="277">+R165+R166+R167</f>
        <v>0</v>
      </c>
      <c r="S168" s="241">
        <f t="shared" si="277"/>
        <v>0</v>
      </c>
      <c r="T168" s="242">
        <f t="shared" si="277"/>
        <v>0</v>
      </c>
      <c r="U168" s="240">
        <f t="shared" si="277"/>
        <v>0</v>
      </c>
      <c r="V168" s="242">
        <f t="shared" si="277"/>
        <v>0</v>
      </c>
      <c r="W168" s="340">
        <f t="shared" ref="W168:W169" si="278">IF(Q168=0,0,((V168/Q168)-1)*100)</f>
        <v>0</v>
      </c>
    </row>
    <row r="169" spans="12:23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>T169+U169</f>
        <v>0</v>
      </c>
      <c r="W169" s="341">
        <f t="shared" si="278"/>
        <v>0</v>
      </c>
    </row>
    <row r="170" spans="12:23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 t="shared" ref="T170:T177" si="279">SUM(R170:S170)</f>
        <v>0</v>
      </c>
      <c r="U170" s="237">
        <v>0</v>
      </c>
      <c r="V170" s="236">
        <f>T170+U170</f>
        <v>0</v>
      </c>
      <c r="W170" s="341">
        <f>IF(Q170=0,0,((V170/Q170)-1)*100)</f>
        <v>0</v>
      </c>
    </row>
    <row r="171" spans="12:23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 t="shared" si="279"/>
        <v>0</v>
      </c>
      <c r="U171" s="237">
        <v>0</v>
      </c>
      <c r="V171" s="236">
        <f>T171+U171</f>
        <v>0</v>
      </c>
      <c r="W171" s="341">
        <f>IF(Q171=0,0,((V171/Q171)-1)*100)</f>
        <v>0</v>
      </c>
    </row>
    <row r="172" spans="12:23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280">+N169+N170+N171</f>
        <v>0</v>
      </c>
      <c r="O172" s="242">
        <f t="shared" si="280"/>
        <v>0</v>
      </c>
      <c r="P172" s="240">
        <f t="shared" si="280"/>
        <v>0</v>
      </c>
      <c r="Q172" s="242">
        <f t="shared" si="280"/>
        <v>0</v>
      </c>
      <c r="R172" s="240">
        <f>+R169+R170+R171</f>
        <v>0</v>
      </c>
      <c r="S172" s="241">
        <f>+S169+S170+S171</f>
        <v>0</v>
      </c>
      <c r="T172" s="242">
        <f t="shared" si="279"/>
        <v>0</v>
      </c>
      <c r="U172" s="240">
        <f t="shared" si="280"/>
        <v>0</v>
      </c>
      <c r="V172" s="242">
        <f t="shared" si="280"/>
        <v>0</v>
      </c>
      <c r="W172" s="340">
        <f t="shared" ref="W172" si="281">IF(Q172=0,0,((V172/Q172)-1)*100)</f>
        <v>0</v>
      </c>
    </row>
    <row r="173" spans="12:23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" si="282">O173+P173</f>
        <v>0</v>
      </c>
      <c r="R173" s="234">
        <v>0</v>
      </c>
      <c r="S173" s="235">
        <v>0</v>
      </c>
      <c r="T173" s="236">
        <f t="shared" si="279"/>
        <v>0</v>
      </c>
      <c r="U173" s="237">
        <v>0</v>
      </c>
      <c r="V173" s="236">
        <f t="shared" ref="V173" si="283">T173+U173</f>
        <v>0</v>
      </c>
      <c r="W173" s="341">
        <f>IF(Q173=0,0,((V173/Q173)-1)*100)</f>
        <v>0</v>
      </c>
    </row>
    <row r="174" spans="12:23" x14ac:dyDescent="0.2">
      <c r="L174" s="218" t="s">
        <v>66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41">
        <f>IF(Q174=0,0,((V174/Q174)-1)*100)</f>
        <v>0</v>
      </c>
    </row>
    <row r="175" spans="12:23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41">
        <f>IF(Q175=0,0,((V175/Q175)-1)*100)</f>
        <v>0</v>
      </c>
    </row>
    <row r="176" spans="12:23" ht="14.25" thickTop="1" thickBot="1" x14ac:dyDescent="0.25">
      <c r="L176" s="246" t="s">
        <v>19</v>
      </c>
      <c r="M176" s="247">
        <f>+M173+M174+M175</f>
        <v>0</v>
      </c>
      <c r="N176" s="247">
        <f t="shared" ref="N176:V176" si="284">+N173+N174+N175</f>
        <v>0</v>
      </c>
      <c r="O176" s="248">
        <f t="shared" si="284"/>
        <v>0</v>
      </c>
      <c r="P176" s="249">
        <f t="shared" si="284"/>
        <v>0</v>
      </c>
      <c r="Q176" s="248">
        <f t="shared" si="284"/>
        <v>0</v>
      </c>
      <c r="R176" s="247">
        <f t="shared" si="284"/>
        <v>0</v>
      </c>
      <c r="S176" s="247">
        <f t="shared" si="284"/>
        <v>0</v>
      </c>
      <c r="T176" s="248">
        <f t="shared" si="284"/>
        <v>0</v>
      </c>
      <c r="U176" s="249">
        <f t="shared" si="284"/>
        <v>0</v>
      </c>
      <c r="V176" s="248">
        <f t="shared" si="284"/>
        <v>0</v>
      </c>
      <c r="W176" s="342">
        <f>IF(Q176=0,0,((V176/Q176)-1)*100)</f>
        <v>0</v>
      </c>
    </row>
    <row r="177" spans="1:23" ht="13.5" thickTop="1" x14ac:dyDescent="0.2">
      <c r="A177" s="324"/>
      <c r="K177" s="324"/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 t="shared" si="279"/>
        <v>0</v>
      </c>
      <c r="U177" s="251">
        <v>0</v>
      </c>
      <c r="V177" s="244">
        <f>T177+U177</f>
        <v>0</v>
      </c>
      <c r="W177" s="341">
        <f>IF(Q177=0,0,((V177/Q177)-1)*100)</f>
        <v>0</v>
      </c>
    </row>
    <row r="178" spans="1:23" x14ac:dyDescent="0.2">
      <c r="A178" s="324"/>
      <c r="K178" s="324"/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41">
        <f t="shared" ref="W178" si="285">IF(Q178=0,0,((V178/Q178)-1)*100)</f>
        <v>0</v>
      </c>
    </row>
    <row r="179" spans="1:23" ht="13.5" thickBot="1" x14ac:dyDescent="0.25">
      <c r="A179" s="324"/>
      <c r="K179" s="324"/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41">
        <f>IF(Q179=0,0,((V179/Q179)-1)*100)</f>
        <v>0</v>
      </c>
    </row>
    <row r="180" spans="1:23" ht="14.25" thickTop="1" thickBot="1" x14ac:dyDescent="0.25">
      <c r="L180" s="246" t="s">
        <v>40</v>
      </c>
      <c r="M180" s="247">
        <f>+M177+M178+M179</f>
        <v>0</v>
      </c>
      <c r="N180" s="247">
        <f t="shared" ref="N180:V180" si="286">+N177+N178+N179</f>
        <v>0</v>
      </c>
      <c r="O180" s="248">
        <f t="shared" si="286"/>
        <v>0</v>
      </c>
      <c r="P180" s="249">
        <f t="shared" si="286"/>
        <v>0</v>
      </c>
      <c r="Q180" s="248">
        <f t="shared" si="286"/>
        <v>0</v>
      </c>
      <c r="R180" s="247">
        <f t="shared" si="286"/>
        <v>0</v>
      </c>
      <c r="S180" s="247">
        <f t="shared" si="286"/>
        <v>0</v>
      </c>
      <c r="T180" s="248">
        <f t="shared" si="286"/>
        <v>0</v>
      </c>
      <c r="U180" s="249">
        <f t="shared" si="286"/>
        <v>0</v>
      </c>
      <c r="V180" s="248">
        <f t="shared" si="286"/>
        <v>0</v>
      </c>
      <c r="W180" s="342">
        <f>IF(Q180=0,0,((V180/Q180)-1)*100)</f>
        <v>0</v>
      </c>
    </row>
    <row r="181" spans="1:23" ht="14.25" thickTop="1" thickBot="1" x14ac:dyDescent="0.25">
      <c r="L181" s="239" t="s">
        <v>62</v>
      </c>
      <c r="M181" s="240">
        <f>+M172+M176+M180</f>
        <v>0</v>
      </c>
      <c r="N181" s="241">
        <f t="shared" ref="N181:V181" si="287">+N172+N176+N180</f>
        <v>0</v>
      </c>
      <c r="O181" s="242">
        <f t="shared" si="287"/>
        <v>0</v>
      </c>
      <c r="P181" s="240">
        <f t="shared" si="287"/>
        <v>0</v>
      </c>
      <c r="Q181" s="242">
        <f t="shared" si="287"/>
        <v>0</v>
      </c>
      <c r="R181" s="240">
        <f t="shared" si="287"/>
        <v>0</v>
      </c>
      <c r="S181" s="241">
        <f t="shared" si="287"/>
        <v>0</v>
      </c>
      <c r="T181" s="242">
        <f t="shared" si="287"/>
        <v>0</v>
      </c>
      <c r="U181" s="240">
        <f t="shared" si="287"/>
        <v>0</v>
      </c>
      <c r="V181" s="242">
        <f t="shared" si="287"/>
        <v>0</v>
      </c>
      <c r="W181" s="340">
        <f t="shared" ref="W181" si="288">IF(Q181=0,0,((V181/Q181)-1)*100)</f>
        <v>0</v>
      </c>
    </row>
    <row r="182" spans="1:23" ht="14.25" thickTop="1" thickBot="1" x14ac:dyDescent="0.25">
      <c r="L182" s="239" t="s">
        <v>63</v>
      </c>
      <c r="M182" s="240">
        <f>+M168+M172+M176+M180</f>
        <v>0</v>
      </c>
      <c r="N182" s="241">
        <f t="shared" ref="N182:V182" si="289">+N168+N172+N176+N180</f>
        <v>0</v>
      </c>
      <c r="O182" s="242">
        <f t="shared" si="289"/>
        <v>0</v>
      </c>
      <c r="P182" s="240">
        <f t="shared" si="289"/>
        <v>0</v>
      </c>
      <c r="Q182" s="242">
        <f t="shared" si="289"/>
        <v>0</v>
      </c>
      <c r="R182" s="240">
        <f t="shared" si="289"/>
        <v>0</v>
      </c>
      <c r="S182" s="241">
        <f t="shared" si="289"/>
        <v>0</v>
      </c>
      <c r="T182" s="242">
        <f t="shared" si="289"/>
        <v>0</v>
      </c>
      <c r="U182" s="240">
        <f t="shared" si="289"/>
        <v>0</v>
      </c>
      <c r="V182" s="242">
        <f t="shared" si="289"/>
        <v>0</v>
      </c>
      <c r="W182" s="340">
        <f>IF(Q182=0,0,((V182/Q182)-1)*100)</f>
        <v>0</v>
      </c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8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341">
        <f>IF(Q191=0,0,((V191/Q191)-1)*100)</f>
        <v>0</v>
      </c>
    </row>
    <row r="192" spans="1:23" x14ac:dyDescent="0.2">
      <c r="L192" s="218" t="s">
        <v>11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36">
        <f>O192+P192</f>
        <v>0</v>
      </c>
      <c r="R192" s="234">
        <v>0</v>
      </c>
      <c r="S192" s="235">
        <v>0</v>
      </c>
      <c r="T192" s="236">
        <f>R192+S192</f>
        <v>0</v>
      </c>
      <c r="U192" s="237">
        <v>0</v>
      </c>
      <c r="V192" s="236">
        <f>T192+U192</f>
        <v>0</v>
      </c>
      <c r="W192" s="341">
        <f>IF(Q192=0,0,((V192/Q192)-1)*100)</f>
        <v>0</v>
      </c>
    </row>
    <row r="193" spans="1:23" ht="13.5" thickBot="1" x14ac:dyDescent="0.25">
      <c r="L193" s="223" t="s">
        <v>12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290">O193+P193</f>
        <v>0</v>
      </c>
      <c r="R193" s="234">
        <v>0</v>
      </c>
      <c r="S193" s="235">
        <v>0</v>
      </c>
      <c r="T193" s="236">
        <f>R193+S193</f>
        <v>0</v>
      </c>
      <c r="U193" s="237">
        <v>0</v>
      </c>
      <c r="V193" s="236">
        <f t="shared" ref="V193" si="291">T193+U193</f>
        <v>0</v>
      </c>
      <c r="W193" s="341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Q194" si="292">+M191+M192+M193</f>
        <v>0</v>
      </c>
      <c r="N194" s="241">
        <f t="shared" si="292"/>
        <v>0</v>
      </c>
      <c r="O194" s="242">
        <f t="shared" si="292"/>
        <v>0</v>
      </c>
      <c r="P194" s="240">
        <f t="shared" si="292"/>
        <v>0</v>
      </c>
      <c r="Q194" s="242">
        <f t="shared" si="292"/>
        <v>0</v>
      </c>
      <c r="R194" s="240">
        <f t="shared" ref="R194:V194" si="293">+R191+R192+R193</f>
        <v>0</v>
      </c>
      <c r="S194" s="241">
        <f t="shared" si="293"/>
        <v>0</v>
      </c>
      <c r="T194" s="242">
        <f t="shared" si="293"/>
        <v>0</v>
      </c>
      <c r="U194" s="240">
        <f t="shared" si="293"/>
        <v>0</v>
      </c>
      <c r="V194" s="242">
        <f t="shared" si="293"/>
        <v>0</v>
      </c>
      <c r="W194" s="340">
        <f t="shared" ref="W194:W195" si="294">IF(Q194=0,0,((V194/Q194)-1)*100)</f>
        <v>0</v>
      </c>
    </row>
    <row r="195" spans="1:23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>O195+P195</f>
        <v>0</v>
      </c>
      <c r="R195" s="234">
        <v>0</v>
      </c>
      <c r="S195" s="235">
        <v>0</v>
      </c>
      <c r="T195" s="236">
        <f>SUM(R195:S195)</f>
        <v>0</v>
      </c>
      <c r="U195" s="237">
        <v>0</v>
      </c>
      <c r="V195" s="236">
        <f>T195+U195</f>
        <v>0</v>
      </c>
      <c r="W195" s="341">
        <f t="shared" si="294"/>
        <v>0</v>
      </c>
    </row>
    <row r="196" spans="1:23" ht="15.75" customHeight="1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>O196+P196</f>
        <v>0</v>
      </c>
      <c r="R196" s="234">
        <v>0</v>
      </c>
      <c r="S196" s="235">
        <v>0</v>
      </c>
      <c r="T196" s="236">
        <f t="shared" ref="T196:T203" si="295">SUM(R196:S196)</f>
        <v>0</v>
      </c>
      <c r="U196" s="237">
        <v>0</v>
      </c>
      <c r="V196" s="236">
        <f>T196+U196</f>
        <v>0</v>
      </c>
      <c r="W196" s="341">
        <f>IF(Q196=0,0,((V196/Q196)-1)*100)</f>
        <v>0</v>
      </c>
    </row>
    <row r="197" spans="1:23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0</v>
      </c>
      <c r="S197" s="235">
        <v>0</v>
      </c>
      <c r="T197" s="236">
        <f t="shared" si="295"/>
        <v>0</v>
      </c>
      <c r="U197" s="237">
        <v>0</v>
      </c>
      <c r="V197" s="236">
        <f>T197+U197</f>
        <v>0</v>
      </c>
      <c r="W197" s="341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296">+N195+N196+N197</f>
        <v>0</v>
      </c>
      <c r="O198" s="242">
        <f t="shared" si="296"/>
        <v>0</v>
      </c>
      <c r="P198" s="240">
        <f t="shared" si="296"/>
        <v>0</v>
      </c>
      <c r="Q198" s="242">
        <f t="shared" si="296"/>
        <v>0</v>
      </c>
      <c r="R198" s="240">
        <f>+R195+R196+R197</f>
        <v>0</v>
      </c>
      <c r="S198" s="241">
        <f>+S195+S196+S197</f>
        <v>0</v>
      </c>
      <c r="T198" s="242">
        <f t="shared" si="295"/>
        <v>0</v>
      </c>
      <c r="U198" s="240">
        <f t="shared" si="296"/>
        <v>0</v>
      </c>
      <c r="V198" s="242">
        <f t="shared" si="296"/>
        <v>0</v>
      </c>
      <c r="W198" s="340">
        <f t="shared" ref="W198" si="297">IF(Q198=0,0,((V198/Q198)-1)*100)</f>
        <v>0</v>
      </c>
    </row>
    <row r="199" spans="1:23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>O199+P199</f>
        <v>0</v>
      </c>
      <c r="R199" s="234">
        <v>0</v>
      </c>
      <c r="S199" s="235">
        <v>0</v>
      </c>
      <c r="T199" s="236">
        <f t="shared" si="295"/>
        <v>0</v>
      </c>
      <c r="U199" s="237">
        <v>0</v>
      </c>
      <c r="V199" s="236">
        <f>T199+U199</f>
        <v>0</v>
      </c>
      <c r="W199" s="341">
        <f>IF(Q199=0,0,((V199/Q199)-1)*100)</f>
        <v>0</v>
      </c>
    </row>
    <row r="200" spans="1:23" x14ac:dyDescent="0.2">
      <c r="L200" s="218" t="s">
        <v>66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41">
        <f>IF(Q200=0,0,((V200/Q200)-1)*100)</f>
        <v>0</v>
      </c>
    </row>
    <row r="201" spans="1:23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>O201+P201</f>
        <v>0</v>
      </c>
      <c r="R201" s="234">
        <v>0</v>
      </c>
      <c r="S201" s="235">
        <v>0</v>
      </c>
      <c r="T201" s="244">
        <f>SUM(R201:S201)</f>
        <v>0</v>
      </c>
      <c r="U201" s="245">
        <v>0</v>
      </c>
      <c r="V201" s="244">
        <f>T201+U201</f>
        <v>0</v>
      </c>
      <c r="W201" s="341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298">+N199+N200+N201</f>
        <v>0</v>
      </c>
      <c r="O202" s="248">
        <f t="shared" ref="O202" si="299">+O199+O200+O201</f>
        <v>0</v>
      </c>
      <c r="P202" s="249">
        <f t="shared" ref="P202" si="300">+P199+P200+P201</f>
        <v>0</v>
      </c>
      <c r="Q202" s="248">
        <f t="shared" ref="Q202" si="301">+Q199+Q200+Q201</f>
        <v>0</v>
      </c>
      <c r="R202" s="247">
        <f t="shared" ref="R202" si="302">+R199+R200+R201</f>
        <v>0</v>
      </c>
      <c r="S202" s="247">
        <f t="shared" ref="S202" si="303">+S199+S200+S201</f>
        <v>0</v>
      </c>
      <c r="T202" s="248">
        <f t="shared" ref="T202" si="304">+T199+T200+T201</f>
        <v>0</v>
      </c>
      <c r="U202" s="249">
        <f t="shared" ref="U202" si="305">+U199+U200+U201</f>
        <v>0</v>
      </c>
      <c r="V202" s="248">
        <f t="shared" ref="V202" si="306">+V199+V200+V201</f>
        <v>0</v>
      </c>
      <c r="W202" s="342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>O203+P203</f>
        <v>0</v>
      </c>
      <c r="R203" s="234">
        <v>0</v>
      </c>
      <c r="S203" s="235">
        <v>0</v>
      </c>
      <c r="T203" s="244">
        <f t="shared" si="295"/>
        <v>0</v>
      </c>
      <c r="U203" s="251">
        <v>0</v>
      </c>
      <c r="V203" s="244">
        <f>T203+U203</f>
        <v>0</v>
      </c>
      <c r="W203" s="341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>O204+P204</f>
        <v>0</v>
      </c>
      <c r="R204" s="234">
        <v>0</v>
      </c>
      <c r="S204" s="235">
        <v>0</v>
      </c>
      <c r="T204" s="244">
        <f>SUM(R204:S204)</f>
        <v>0</v>
      </c>
      <c r="U204" s="237">
        <v>0</v>
      </c>
      <c r="V204" s="244">
        <f>T204+U204</f>
        <v>0</v>
      </c>
      <c r="W204" s="341">
        <f t="shared" ref="W204" si="307">IF(Q204=0,0,((V204/Q204)-1)*100)</f>
        <v>0</v>
      </c>
    </row>
    <row r="205" spans="1:23" ht="13.5" thickBot="1" x14ac:dyDescent="0.25">
      <c r="A205" s="324"/>
      <c r="K205" s="324"/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>O205+P205</f>
        <v>0</v>
      </c>
      <c r="R205" s="234">
        <v>0</v>
      </c>
      <c r="S205" s="235">
        <v>0</v>
      </c>
      <c r="T205" s="244">
        <f>SUM(R205:S205)</f>
        <v>0</v>
      </c>
      <c r="U205" s="237">
        <v>0</v>
      </c>
      <c r="V205" s="244">
        <f>T205+U205</f>
        <v>0</v>
      </c>
      <c r="W205" s="341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08">+N203+N204+N205</f>
        <v>0</v>
      </c>
      <c r="O206" s="248">
        <f t="shared" si="308"/>
        <v>0</v>
      </c>
      <c r="P206" s="249">
        <f t="shared" si="308"/>
        <v>0</v>
      </c>
      <c r="Q206" s="248">
        <f t="shared" si="308"/>
        <v>0</v>
      </c>
      <c r="R206" s="247">
        <f t="shared" si="308"/>
        <v>0</v>
      </c>
      <c r="S206" s="247">
        <f t="shared" si="308"/>
        <v>0</v>
      </c>
      <c r="T206" s="248">
        <f t="shared" si="308"/>
        <v>0</v>
      </c>
      <c r="U206" s="249">
        <f t="shared" si="308"/>
        <v>0</v>
      </c>
      <c r="V206" s="248">
        <f t="shared" si="308"/>
        <v>0</v>
      </c>
      <c r="W206" s="342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0</v>
      </c>
      <c r="N207" s="241">
        <f t="shared" ref="N207:V207" si="309">+N198+N202+N206</f>
        <v>0</v>
      </c>
      <c r="O207" s="242">
        <f t="shared" si="309"/>
        <v>0</v>
      </c>
      <c r="P207" s="240">
        <f t="shared" si="309"/>
        <v>0</v>
      </c>
      <c r="Q207" s="242">
        <f t="shared" si="309"/>
        <v>0</v>
      </c>
      <c r="R207" s="240">
        <f t="shared" si="309"/>
        <v>0</v>
      </c>
      <c r="S207" s="241">
        <f t="shared" si="309"/>
        <v>0</v>
      </c>
      <c r="T207" s="242">
        <f t="shared" si="309"/>
        <v>0</v>
      </c>
      <c r="U207" s="240">
        <f t="shared" si="309"/>
        <v>0</v>
      </c>
      <c r="V207" s="242">
        <f t="shared" si="309"/>
        <v>0</v>
      </c>
      <c r="W207" s="340">
        <f t="shared" ref="W207" si="310">IF(Q207=0,0,((V207/Q207)-1)*100)</f>
        <v>0</v>
      </c>
    </row>
    <row r="208" spans="1:23" ht="14.25" thickTop="1" thickBot="1" x14ac:dyDescent="0.25">
      <c r="L208" s="239" t="s">
        <v>63</v>
      </c>
      <c r="M208" s="240">
        <f>+M194+M198+M202+M206</f>
        <v>0</v>
      </c>
      <c r="N208" s="241">
        <f t="shared" ref="N208:V208" si="311">+N194+N198+N202+N206</f>
        <v>0</v>
      </c>
      <c r="O208" s="242">
        <f t="shared" si="311"/>
        <v>0</v>
      </c>
      <c r="P208" s="240">
        <f t="shared" si="311"/>
        <v>0</v>
      </c>
      <c r="Q208" s="242">
        <f t="shared" si="311"/>
        <v>0</v>
      </c>
      <c r="R208" s="240">
        <f t="shared" si="311"/>
        <v>0</v>
      </c>
      <c r="S208" s="241">
        <f t="shared" si="311"/>
        <v>0</v>
      </c>
      <c r="T208" s="242">
        <f t="shared" si="311"/>
        <v>0</v>
      </c>
      <c r="U208" s="240">
        <f t="shared" si="311"/>
        <v>0</v>
      </c>
      <c r="V208" s="242">
        <f t="shared" si="311"/>
        <v>0</v>
      </c>
      <c r="W208" s="340">
        <f>IF(Q208=0,0,((V208/Q208)-1)*100)</f>
        <v>0</v>
      </c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8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7"/>
      <c r="R214" s="219"/>
      <c r="S214" s="211"/>
      <c r="T214" s="220"/>
      <c r="U214" s="221"/>
      <c r="V214" s="307"/>
      <c r="W214" s="309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7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312">+M165+M191</f>
        <v>0</v>
      </c>
      <c r="N217" s="235">
        <f t="shared" si="312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13">+R165+R191</f>
        <v>0</v>
      </c>
      <c r="S217" s="235">
        <f t="shared" si="313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41">
        <f>IF(Q217=0,0,((V217/Q217)-1)*100)</f>
        <v>0</v>
      </c>
    </row>
    <row r="218" spans="12:23" x14ac:dyDescent="0.2">
      <c r="L218" s="218" t="s">
        <v>11</v>
      </c>
      <c r="M218" s="234">
        <f t="shared" si="312"/>
        <v>0</v>
      </c>
      <c r="N218" s="235">
        <f t="shared" si="312"/>
        <v>0</v>
      </c>
      <c r="O218" s="236">
        <f t="shared" ref="O218:O219" si="314">M218+N218</f>
        <v>0</v>
      </c>
      <c r="P218" s="237">
        <f>+P166+P192</f>
        <v>0</v>
      </c>
      <c r="Q218" s="265">
        <f>O218+P218</f>
        <v>0</v>
      </c>
      <c r="R218" s="234">
        <f t="shared" si="313"/>
        <v>0</v>
      </c>
      <c r="S218" s="235">
        <f t="shared" si="313"/>
        <v>0</v>
      </c>
      <c r="T218" s="236">
        <f t="shared" ref="T218:T219" si="315">R218+S218</f>
        <v>0</v>
      </c>
      <c r="U218" s="237">
        <f>+U166+U192</f>
        <v>0</v>
      </c>
      <c r="V218" s="265">
        <f>T218+U218</f>
        <v>0</v>
      </c>
      <c r="W218" s="341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312"/>
        <v>0</v>
      </c>
      <c r="N219" s="235">
        <f t="shared" si="312"/>
        <v>0</v>
      </c>
      <c r="O219" s="236">
        <f t="shared" si="314"/>
        <v>0</v>
      </c>
      <c r="P219" s="237">
        <f>+P167+P193</f>
        <v>0</v>
      </c>
      <c r="Q219" s="265">
        <f>O219+P219</f>
        <v>0</v>
      </c>
      <c r="R219" s="234">
        <f t="shared" si="313"/>
        <v>0</v>
      </c>
      <c r="S219" s="235">
        <f t="shared" si="313"/>
        <v>0</v>
      </c>
      <c r="T219" s="236">
        <f t="shared" si="315"/>
        <v>0</v>
      </c>
      <c r="U219" s="237">
        <f>+U167+U193</f>
        <v>0</v>
      </c>
      <c r="V219" s="265">
        <f>T219+U219</f>
        <v>0</v>
      </c>
      <c r="W219" s="341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316">+M217+M218+M219</f>
        <v>0</v>
      </c>
      <c r="N220" s="241">
        <f t="shared" si="316"/>
        <v>0</v>
      </c>
      <c r="O220" s="242">
        <f t="shared" si="316"/>
        <v>0</v>
      </c>
      <c r="P220" s="240">
        <f t="shared" si="316"/>
        <v>0</v>
      </c>
      <c r="Q220" s="242">
        <f t="shared" si="316"/>
        <v>0</v>
      </c>
      <c r="R220" s="240">
        <f t="shared" ref="R220:V220" si="317">+R217+R218+R219</f>
        <v>0</v>
      </c>
      <c r="S220" s="241">
        <f t="shared" si="317"/>
        <v>0</v>
      </c>
      <c r="T220" s="242">
        <f t="shared" si="317"/>
        <v>0</v>
      </c>
      <c r="U220" s="240">
        <f t="shared" si="317"/>
        <v>0</v>
      </c>
      <c r="V220" s="242">
        <f t="shared" si="317"/>
        <v>0</v>
      </c>
      <c r="W220" s="340">
        <f t="shared" ref="W220" si="318">IF(Q220=0,0,((V220/Q220)-1)*100)</f>
        <v>0</v>
      </c>
    </row>
    <row r="221" spans="12:23" ht="13.5" thickTop="1" x14ac:dyDescent="0.2">
      <c r="L221" s="218" t="s">
        <v>13</v>
      </c>
      <c r="M221" s="234">
        <f t="shared" ref="M221:N223" si="319">+M169+M195</f>
        <v>0</v>
      </c>
      <c r="N221" s="235">
        <f t="shared" si="319"/>
        <v>0</v>
      </c>
      <c r="O221" s="236">
        <f t="shared" ref="O221" si="320">M221+N221</f>
        <v>0</v>
      </c>
      <c r="P221" s="258">
        <f>+P169+P195</f>
        <v>0</v>
      </c>
      <c r="Q221" s="337">
        <f>O221+P221</f>
        <v>0</v>
      </c>
      <c r="R221" s="234">
        <f t="shared" ref="R221:S223" si="321">+R169+R195</f>
        <v>0</v>
      </c>
      <c r="S221" s="235">
        <f t="shared" si="321"/>
        <v>0</v>
      </c>
      <c r="T221" s="236">
        <f>R221+S221</f>
        <v>0</v>
      </c>
      <c r="U221" s="258">
        <f>+U169+U195</f>
        <v>0</v>
      </c>
      <c r="V221" s="337">
        <f>T221+U221</f>
        <v>0</v>
      </c>
      <c r="W221" s="341">
        <f>IF(Q221=0,0,((V221/Q221)-1)*100)</f>
        <v>0</v>
      </c>
    </row>
    <row r="222" spans="12:23" x14ac:dyDescent="0.2">
      <c r="L222" s="218" t="s">
        <v>14</v>
      </c>
      <c r="M222" s="234">
        <f t="shared" si="319"/>
        <v>0</v>
      </c>
      <c r="N222" s="235">
        <f t="shared" si="319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21"/>
        <v>0</v>
      </c>
      <c r="S222" s="235">
        <f t="shared" si="321"/>
        <v>0</v>
      </c>
      <c r="T222" s="244">
        <f t="shared" ref="T222:T229" si="322">R222+S222</f>
        <v>0</v>
      </c>
      <c r="U222" s="258">
        <f>+U170+U196</f>
        <v>0</v>
      </c>
      <c r="V222" s="236">
        <f>T222+U222</f>
        <v>0</v>
      </c>
      <c r="W222" s="341">
        <f>IF(Q222=0,0,((V222/Q222)-1)*100)</f>
        <v>0</v>
      </c>
    </row>
    <row r="223" spans="12:23" ht="13.5" thickBot="1" x14ac:dyDescent="0.25">
      <c r="L223" s="218" t="s">
        <v>15</v>
      </c>
      <c r="M223" s="305">
        <f t="shared" si="319"/>
        <v>0</v>
      </c>
      <c r="N223" s="344">
        <f t="shared" si="319"/>
        <v>0</v>
      </c>
      <c r="O223" s="266">
        <f>M223+N223</f>
        <v>0</v>
      </c>
      <c r="P223" s="245">
        <f>+P171+P197</f>
        <v>0</v>
      </c>
      <c r="Q223" s="345">
        <f>O223+P223</f>
        <v>0</v>
      </c>
      <c r="R223" s="305">
        <f t="shared" si="321"/>
        <v>0</v>
      </c>
      <c r="S223" s="344">
        <f t="shared" si="321"/>
        <v>0</v>
      </c>
      <c r="T223" s="266">
        <f t="shared" si="322"/>
        <v>0</v>
      </c>
      <c r="U223" s="245">
        <f>+U171+U197</f>
        <v>0</v>
      </c>
      <c r="V223" s="345">
        <f>T223+U223</f>
        <v>0</v>
      </c>
      <c r="W223" s="341">
        <f>IF(Q223=0,0,((V223/Q223)-1)*100)</f>
        <v>0</v>
      </c>
    </row>
    <row r="224" spans="12:23" ht="14.25" thickTop="1" thickBot="1" x14ac:dyDescent="0.25">
      <c r="L224" s="239" t="s">
        <v>61</v>
      </c>
      <c r="M224" s="240">
        <f>+M221+M222+M223</f>
        <v>0</v>
      </c>
      <c r="N224" s="241">
        <f t="shared" ref="N224" si="323">+N221+N222+N223</f>
        <v>0</v>
      </c>
      <c r="O224" s="242">
        <f t="shared" ref="O224" si="324">+O221+O222+O223</f>
        <v>0</v>
      </c>
      <c r="P224" s="240">
        <f t="shared" ref="P224" si="325">+P221+P222+P223</f>
        <v>0</v>
      </c>
      <c r="Q224" s="242">
        <f t="shared" ref="Q224" si="326">+Q221+Q222+Q223</f>
        <v>0</v>
      </c>
      <c r="R224" s="240">
        <f>+R221+R222+R223</f>
        <v>0</v>
      </c>
      <c r="S224" s="241">
        <f t="shared" ref="S224:V224" si="327">+S221+S222+S223</f>
        <v>0</v>
      </c>
      <c r="T224" s="242">
        <f t="shared" si="322"/>
        <v>0</v>
      </c>
      <c r="U224" s="240">
        <f t="shared" si="327"/>
        <v>0</v>
      </c>
      <c r="V224" s="242">
        <f t="shared" si="327"/>
        <v>0</v>
      </c>
      <c r="W224" s="340">
        <f t="shared" ref="W224" si="328">IF(Q224=0,0,((V224/Q224)-1)*100)</f>
        <v>0</v>
      </c>
    </row>
    <row r="225" spans="1:23" ht="13.5" thickTop="1" x14ac:dyDescent="0.2">
      <c r="L225" s="218" t="s">
        <v>16</v>
      </c>
      <c r="M225" s="234">
        <f t="shared" ref="M225:N227" si="329">+M173+M199</f>
        <v>0</v>
      </c>
      <c r="N225" s="235">
        <f t="shared" si="329"/>
        <v>0</v>
      </c>
      <c r="O225" s="236">
        <f>M225+N225</f>
        <v>0</v>
      </c>
      <c r="P225" s="237">
        <f>+P173+P199</f>
        <v>0</v>
      </c>
      <c r="Q225" s="265">
        <f>O225+P225</f>
        <v>0</v>
      </c>
      <c r="R225" s="234">
        <f t="shared" ref="R225:S227" si="330">+R173+R199</f>
        <v>0</v>
      </c>
      <c r="S225" s="235">
        <f t="shared" si="330"/>
        <v>0</v>
      </c>
      <c r="T225" s="236">
        <f t="shared" si="322"/>
        <v>0</v>
      </c>
      <c r="U225" s="237">
        <f>+U173+U199</f>
        <v>0</v>
      </c>
      <c r="V225" s="265">
        <f>T225+U225</f>
        <v>0</v>
      </c>
      <c r="W225" s="341">
        <f t="shared" ref="W225" si="331">IF(Q225=0,0,((V225/Q225)-1)*100)</f>
        <v>0</v>
      </c>
    </row>
    <row r="226" spans="1:23" x14ac:dyDescent="0.2">
      <c r="L226" s="218" t="s">
        <v>66</v>
      </c>
      <c r="M226" s="234">
        <f t="shared" si="329"/>
        <v>0</v>
      </c>
      <c r="N226" s="235">
        <f t="shared" si="329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30"/>
        <v>0</v>
      </c>
      <c r="S226" s="235">
        <f t="shared" si="330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41">
        <f>IF(Q226=0,0,((V226/Q226)-1)*100)</f>
        <v>0</v>
      </c>
    </row>
    <row r="227" spans="1:23" ht="13.5" thickBot="1" x14ac:dyDescent="0.25">
      <c r="L227" s="218" t="s">
        <v>18</v>
      </c>
      <c r="M227" s="234">
        <f t="shared" si="329"/>
        <v>0</v>
      </c>
      <c r="N227" s="235">
        <f t="shared" si="329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30"/>
        <v>0</v>
      </c>
      <c r="S227" s="235">
        <f t="shared" si="330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46" t="s">
        <v>19</v>
      </c>
      <c r="M228" s="247">
        <f>+M225+M226+M227</f>
        <v>0</v>
      </c>
      <c r="N228" s="247">
        <f t="shared" ref="N228" si="332">+N225+N226+N227</f>
        <v>0</v>
      </c>
      <c r="O228" s="248">
        <f t="shared" ref="O228" si="333">+O225+O226+O227</f>
        <v>0</v>
      </c>
      <c r="P228" s="249">
        <f t="shared" ref="P228" si="334">+P225+P226+P227</f>
        <v>0</v>
      </c>
      <c r="Q228" s="248">
        <f t="shared" ref="Q228" si="335">+Q225+Q226+Q227</f>
        <v>0</v>
      </c>
      <c r="R228" s="247">
        <f t="shared" ref="R228" si="336">+R225+R226+R227</f>
        <v>0</v>
      </c>
      <c r="S228" s="247">
        <f t="shared" ref="S228" si="337">+S225+S226+S227</f>
        <v>0</v>
      </c>
      <c r="T228" s="248">
        <f t="shared" ref="T228" si="338">+T225+T226+T227</f>
        <v>0</v>
      </c>
      <c r="U228" s="249">
        <f t="shared" ref="U228" si="339">+U225+U226+U227</f>
        <v>0</v>
      </c>
      <c r="V228" s="248">
        <f t="shared" ref="V228" si="340">+V225+V226+V227</f>
        <v>0</v>
      </c>
      <c r="W228" s="342">
        <f>IF(Q228=0,0,((V228/Q228)-1)*100)</f>
        <v>0</v>
      </c>
    </row>
    <row r="229" spans="1:23" ht="13.5" thickTop="1" x14ac:dyDescent="0.2">
      <c r="A229" s="324"/>
      <c r="K229" s="324"/>
      <c r="L229" s="218" t="s">
        <v>21</v>
      </c>
      <c r="M229" s="234">
        <f t="shared" ref="M229:N231" si="341">+M177+M203</f>
        <v>0</v>
      </c>
      <c r="N229" s="235">
        <f t="shared" si="341"/>
        <v>0</v>
      </c>
      <c r="O229" s="244">
        <f>M229+N229</f>
        <v>0</v>
      </c>
      <c r="P229" s="251">
        <f>+P177+P203</f>
        <v>0</v>
      </c>
      <c r="Q229" s="265">
        <f>O229+P229</f>
        <v>0</v>
      </c>
      <c r="R229" s="234">
        <f t="shared" ref="R229:S231" si="342">+R177+R203</f>
        <v>0</v>
      </c>
      <c r="S229" s="235">
        <f t="shared" si="342"/>
        <v>0</v>
      </c>
      <c r="T229" s="244">
        <f t="shared" si="322"/>
        <v>0</v>
      </c>
      <c r="U229" s="251">
        <f>+U177+U203</f>
        <v>0</v>
      </c>
      <c r="V229" s="265">
        <f>T229+U229</f>
        <v>0</v>
      </c>
      <c r="W229" s="341">
        <f t="shared" ref="W229" si="343">IF(Q229=0,0,((V229/Q229)-1)*100)</f>
        <v>0</v>
      </c>
    </row>
    <row r="230" spans="1:23" x14ac:dyDescent="0.2">
      <c r="A230" s="324"/>
      <c r="K230" s="324"/>
      <c r="L230" s="218" t="s">
        <v>22</v>
      </c>
      <c r="M230" s="234">
        <f t="shared" si="341"/>
        <v>0</v>
      </c>
      <c r="N230" s="235">
        <f t="shared" si="341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42"/>
        <v>0</v>
      </c>
      <c r="S230" s="235">
        <f t="shared" si="342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41">
        <f>IF(Q230=0,0,((V230/Q230)-1)*100)</f>
        <v>0</v>
      </c>
    </row>
    <row r="231" spans="1:23" ht="13.5" thickBot="1" x14ac:dyDescent="0.25">
      <c r="A231" s="324"/>
      <c r="K231" s="324"/>
      <c r="L231" s="218" t="s">
        <v>23</v>
      </c>
      <c r="M231" s="234">
        <f t="shared" si="341"/>
        <v>0</v>
      </c>
      <c r="N231" s="235">
        <f t="shared" si="341"/>
        <v>0</v>
      </c>
      <c r="O231" s="244">
        <f t="shared" ref="O231" si="344">M231+N231</f>
        <v>0</v>
      </c>
      <c r="P231" s="237">
        <f>+P179+P205</f>
        <v>0</v>
      </c>
      <c r="Q231" s="265">
        <f t="shared" ref="Q231" si="345">O231+P231</f>
        <v>0</v>
      </c>
      <c r="R231" s="234">
        <f t="shared" si="342"/>
        <v>0</v>
      </c>
      <c r="S231" s="235">
        <f t="shared" si="342"/>
        <v>0</v>
      </c>
      <c r="T231" s="244">
        <f>R231+S231</f>
        <v>0</v>
      </c>
      <c r="U231" s="237">
        <f>+U179+U205</f>
        <v>0</v>
      </c>
      <c r="V231" s="265">
        <f t="shared" ref="V231" si="346">T231+U231</f>
        <v>0</v>
      </c>
      <c r="W231" s="341">
        <f>IF(Q231=0,0,((V231/Q231)-1)*100)</f>
        <v>0</v>
      </c>
    </row>
    <row r="232" spans="1:23" ht="14.25" thickTop="1" thickBot="1" x14ac:dyDescent="0.25">
      <c r="L232" s="246" t="s">
        <v>40</v>
      </c>
      <c r="M232" s="247">
        <f>+M229+M230+M231</f>
        <v>0</v>
      </c>
      <c r="N232" s="247">
        <f t="shared" ref="N232" si="347">+N229+N230+N231</f>
        <v>0</v>
      </c>
      <c r="O232" s="248">
        <f t="shared" ref="O232" si="348">+O229+O230+O231</f>
        <v>0</v>
      </c>
      <c r="P232" s="249">
        <f t="shared" ref="P232" si="349">+P229+P230+P231</f>
        <v>0</v>
      </c>
      <c r="Q232" s="248">
        <f t="shared" ref="Q232" si="350">+Q229+Q230+Q231</f>
        <v>0</v>
      </c>
      <c r="R232" s="247">
        <f t="shared" ref="R232" si="351">+R229+R230+R231</f>
        <v>0</v>
      </c>
      <c r="S232" s="247">
        <f t="shared" ref="S232" si="352">+S229+S230+S231</f>
        <v>0</v>
      </c>
      <c r="T232" s="248">
        <f t="shared" ref="T232" si="353">+T229+T230+T231</f>
        <v>0</v>
      </c>
      <c r="U232" s="249">
        <f t="shared" ref="U232" si="354">+U229+U230+U231</f>
        <v>0</v>
      </c>
      <c r="V232" s="248">
        <f t="shared" ref="V232" si="355">+V229+V230+V231</f>
        <v>0</v>
      </c>
      <c r="W232" s="342">
        <f>IF(Q232=0,0,((V232/Q232)-1)*100)</f>
        <v>0</v>
      </c>
    </row>
    <row r="233" spans="1:23" ht="14.25" thickTop="1" thickBot="1" x14ac:dyDescent="0.25">
      <c r="L233" s="239" t="s">
        <v>62</v>
      </c>
      <c r="M233" s="240">
        <f>+M224+M228+M232</f>
        <v>0</v>
      </c>
      <c r="N233" s="241">
        <f t="shared" ref="N233" si="356">+N224+N228+N232</f>
        <v>0</v>
      </c>
      <c r="O233" s="242">
        <f t="shared" ref="O233" si="357">+O224+O228+O232</f>
        <v>0</v>
      </c>
      <c r="P233" s="240">
        <f t="shared" ref="P233" si="358">+P224+P228+P232</f>
        <v>0</v>
      </c>
      <c r="Q233" s="242">
        <f t="shared" ref="Q233" si="359">+Q224+Q228+Q232</f>
        <v>0</v>
      </c>
      <c r="R233" s="240">
        <f t="shared" ref="R233" si="360">+R224+R228+R232</f>
        <v>0</v>
      </c>
      <c r="S233" s="241">
        <f t="shared" ref="S233" si="361">+S224+S228+S232</f>
        <v>0</v>
      </c>
      <c r="T233" s="242">
        <f t="shared" ref="T233" si="362">+T224+T228+T232</f>
        <v>0</v>
      </c>
      <c r="U233" s="240">
        <f t="shared" ref="U233" si="363">+U224+U228+U232</f>
        <v>0</v>
      </c>
      <c r="V233" s="242">
        <f t="shared" ref="V233" si="364">+V224+V228+V232</f>
        <v>0</v>
      </c>
      <c r="W233" s="340">
        <f t="shared" ref="W233" si="365">IF(Q233=0,0,((V233/Q233)-1)*100)</f>
        <v>0</v>
      </c>
    </row>
    <row r="234" spans="1:23" ht="14.25" thickTop="1" thickBot="1" x14ac:dyDescent="0.25">
      <c r="L234" s="239" t="s">
        <v>63</v>
      </c>
      <c r="M234" s="240">
        <f>+M220+M224+M228+M232</f>
        <v>0</v>
      </c>
      <c r="N234" s="241">
        <f t="shared" ref="N234:V234" si="366">+N220+N224+N228+N232</f>
        <v>0</v>
      </c>
      <c r="O234" s="242">
        <f t="shared" si="366"/>
        <v>0</v>
      </c>
      <c r="P234" s="240">
        <f t="shared" si="366"/>
        <v>0</v>
      </c>
      <c r="Q234" s="242">
        <f t="shared" si="366"/>
        <v>0</v>
      </c>
      <c r="R234" s="240">
        <f t="shared" si="366"/>
        <v>0</v>
      </c>
      <c r="S234" s="241">
        <f t="shared" si="366"/>
        <v>0</v>
      </c>
      <c r="T234" s="242">
        <f t="shared" si="366"/>
        <v>0</v>
      </c>
      <c r="U234" s="240">
        <f t="shared" si="366"/>
        <v>0</v>
      </c>
      <c r="V234" s="242">
        <f t="shared" si="366"/>
        <v>0</v>
      </c>
      <c r="W234" s="340">
        <f>IF(Q234=0,0,((V234/Q234)-1)*100)</f>
        <v>0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9G2kZ0/6KrqzwKrbYXYo7rlYi+v9zJL9XMid2B6umCyp10MgkpPG+yA2+Xh1t/UUkp36j30KFCQ88triph/VWg==" saltValue="jWvTmqM4Yz9H2NcqrQmCsg==" spinCount="100000" sheet="1" objects="1" scenarios="1"/>
  <mergeCells count="42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</mergeCells>
  <conditionalFormatting sqref="K40:K41 A40:A41 K66:K67 A66:A67 K196:K197 A196:A197 A222:A223 K222:K223 K110:K119 A110:A119 A136:A145 K136:K145 K43:K45 A43:A45 K69:K71 A69:A71 A121:A123 K121:K123 A147:A149 K147:K149 K199:K201 A199:A201 K225:K227 A225:A227 K14:K23 A14:A23 K26:K30 A26:A30 A47:A49 K47:K49 A73:A75 K73:K75 A92:A101 K92:K101 A104:A108 K104:K108 K125:K127 A125:A127 K151:K153 A151:A153 K157:K171 A157:A171 K173:K179 A173:A179 K181:K186 A181:A186 A203:A205 K203:K205 A208 K208 A229:A231 K229:K231 A235:A1048576 K235:K1048576">
    <cfRule type="containsText" dxfId="389" priority="745" operator="containsText" text="NOT OK">
      <formula>NOT(ISERROR(SEARCH("NOT OK",A14)))</formula>
    </cfRule>
  </conditionalFormatting>
  <conditionalFormatting sqref="A53:A56 K53:K56 K131:K134 K127 A131:A134 A127 K153 A153 K209:K212 K205 A209:A212 A205 K231 A231 A43:A45 K43:K45 K69:K71 A69:A71 K121:K123 A121:A123 K147:K149 A147:A149 K199:K201 A199:A201 K225:K227 A225:A227 K1:K16 A1:A16 A32:A41 K32:K41 A58:A67 K58:K67 A79:A94 K79:K94 A188:A197 K188:K197 K214:K223 A214:A223">
    <cfRule type="containsText" dxfId="388" priority="600" operator="containsText" text="NOT OK">
      <formula>NOT(ISERROR(SEARCH("NOT OK",A1)))</formula>
    </cfRule>
  </conditionalFormatting>
  <conditionalFormatting sqref="A31 K31">
    <cfRule type="containsText" dxfId="387" priority="572" operator="containsText" text="NOT OK">
      <formula>NOT(ISERROR(SEARCH("NOT OK",A31)))</formula>
    </cfRule>
  </conditionalFormatting>
  <conditionalFormatting sqref="A57 K57">
    <cfRule type="containsText" dxfId="386" priority="571" operator="containsText" text="NOT OK">
      <formula>NOT(ISERROR(SEARCH("NOT OK",A57)))</formula>
    </cfRule>
  </conditionalFormatting>
  <conditionalFormatting sqref="A187 K187">
    <cfRule type="containsText" dxfId="385" priority="568" operator="containsText" text="NOT OK">
      <formula>NOT(ISERROR(SEARCH("NOT OK",A187)))</formula>
    </cfRule>
  </conditionalFormatting>
  <conditionalFormatting sqref="K109 A109">
    <cfRule type="containsText" dxfId="384" priority="570" operator="containsText" text="NOT OK">
      <formula>NOT(ISERROR(SEARCH("NOT OK",A109)))</formula>
    </cfRule>
  </conditionalFormatting>
  <conditionalFormatting sqref="K135 A135">
    <cfRule type="containsText" dxfId="383" priority="569" operator="containsText" text="NOT OK">
      <formula>NOT(ISERROR(SEARCH("NOT OK",A135)))</formula>
    </cfRule>
  </conditionalFormatting>
  <conditionalFormatting sqref="A213 K213">
    <cfRule type="containsText" dxfId="382" priority="567" operator="containsText" text="NOT OK">
      <formula>NOT(ISERROR(SEARCH("NOT OK",A213)))</formula>
    </cfRule>
  </conditionalFormatting>
  <conditionalFormatting sqref="A15:A16 K15:K16">
    <cfRule type="containsText" dxfId="381" priority="566" operator="containsText" text="NOT OK">
      <formula>NOT(ISERROR(SEARCH("NOT OK",A15)))</formula>
    </cfRule>
  </conditionalFormatting>
  <conditionalFormatting sqref="K41 A41">
    <cfRule type="containsText" dxfId="380" priority="565" operator="containsText" text="NOT OK">
      <formula>NOT(ISERROR(SEARCH("NOT OK",A41)))</formula>
    </cfRule>
  </conditionalFormatting>
  <conditionalFormatting sqref="K67 A67">
    <cfRule type="containsText" dxfId="379" priority="564" operator="containsText" text="NOT OK">
      <formula>NOT(ISERROR(SEARCH("NOT OK",A67)))</formula>
    </cfRule>
  </conditionalFormatting>
  <conditionalFormatting sqref="A119 K119">
    <cfRule type="containsText" dxfId="378" priority="562" operator="containsText" text="NOT OK">
      <formula>NOT(ISERROR(SEARCH("NOT OK",A119)))</formula>
    </cfRule>
  </conditionalFormatting>
  <conditionalFormatting sqref="K145 A145">
    <cfRule type="containsText" dxfId="377" priority="561" operator="containsText" text="NOT OK">
      <formula>NOT(ISERROR(SEARCH("NOT OK",A145)))</formula>
    </cfRule>
  </conditionalFormatting>
  <conditionalFormatting sqref="K197 A197">
    <cfRule type="containsText" dxfId="376" priority="559" operator="containsText" text="NOT OK">
      <formula>NOT(ISERROR(SEARCH("NOT OK",A197)))</formula>
    </cfRule>
  </conditionalFormatting>
  <conditionalFormatting sqref="K223 A223">
    <cfRule type="containsText" dxfId="375" priority="558" operator="containsText" text="NOT OK">
      <formula>NOT(ISERROR(SEARCH("NOT OK",A223)))</formula>
    </cfRule>
  </conditionalFormatting>
  <conditionalFormatting sqref="A223 K223">
    <cfRule type="containsText" dxfId="374" priority="557" operator="containsText" text="NOT OK">
      <formula>NOT(ISERROR(SEARCH("NOT OK",A223)))</formula>
    </cfRule>
  </conditionalFormatting>
  <conditionalFormatting sqref="A26 K26">
    <cfRule type="containsText" dxfId="373" priority="539" operator="containsText" text="NOT OK">
      <formula>NOT(ISERROR(SEARCH("NOT OK",A26)))</formula>
    </cfRule>
  </conditionalFormatting>
  <conditionalFormatting sqref="K104 A104">
    <cfRule type="containsText" dxfId="372" priority="534" operator="containsText" text="NOT OK">
      <formula>NOT(ISERROR(SEARCH("NOT OK",A104)))</formula>
    </cfRule>
  </conditionalFormatting>
  <conditionalFormatting sqref="A182 K182">
    <cfRule type="containsText" dxfId="371" priority="528" operator="containsText" text="NOT OK">
      <formula>NOT(ISERROR(SEARCH("NOT OK",A182)))</formula>
    </cfRule>
  </conditionalFormatting>
  <conditionalFormatting sqref="A208 K208">
    <cfRule type="containsText" dxfId="370" priority="450" operator="containsText" text="NOT OK">
      <formula>NOT(ISERROR(SEARCH("NOT OK",A208)))</formula>
    </cfRule>
  </conditionalFormatting>
  <conditionalFormatting sqref="A42 K42">
    <cfRule type="containsText" dxfId="369" priority="150" operator="containsText" text="NOT OK">
      <formula>NOT(ISERROR(SEARCH("NOT OK",A42)))</formula>
    </cfRule>
  </conditionalFormatting>
  <conditionalFormatting sqref="K42 A42">
    <cfRule type="containsText" dxfId="368" priority="149" operator="containsText" text="NOT OK">
      <formula>NOT(ISERROR(SEARCH("NOT OK",A42)))</formula>
    </cfRule>
  </conditionalFormatting>
  <conditionalFormatting sqref="A224 K224">
    <cfRule type="containsText" dxfId="367" priority="139" operator="containsText" text="NOT OK">
      <formula>NOT(ISERROR(SEARCH("NOT OK",A224)))</formula>
    </cfRule>
  </conditionalFormatting>
  <conditionalFormatting sqref="A42 K42">
    <cfRule type="containsText" dxfId="366" priority="148" operator="containsText" text="NOT OK">
      <formula>NOT(ISERROR(SEARCH("NOT OK",A42)))</formula>
    </cfRule>
  </conditionalFormatting>
  <conditionalFormatting sqref="K224 A224">
    <cfRule type="containsText" dxfId="365" priority="138" operator="containsText" text="NOT OK">
      <formula>NOT(ISERROR(SEARCH("NOT OK",A224)))</formula>
    </cfRule>
  </conditionalFormatting>
  <conditionalFormatting sqref="A68 K68">
    <cfRule type="containsText" dxfId="364" priority="133" operator="containsText" text="NOT OK">
      <formula>NOT(ISERROR(SEARCH("NOT OK",A68)))</formula>
    </cfRule>
  </conditionalFormatting>
  <conditionalFormatting sqref="K103 A103">
    <cfRule type="containsText" dxfId="363" priority="124" operator="containsText" text="NOT OK">
      <formula>NOT(ISERROR(SEARCH("NOT OK",A103)))</formula>
    </cfRule>
  </conditionalFormatting>
  <conditionalFormatting sqref="K25 A25">
    <cfRule type="containsText" dxfId="362" priority="136" operator="containsText" text="NOT OK">
      <formula>NOT(ISERROR(SEARCH("NOT OK",A25)))</formula>
    </cfRule>
  </conditionalFormatting>
  <conditionalFormatting sqref="K68 A68">
    <cfRule type="containsText" dxfId="361" priority="132" operator="containsText" text="NOT OK">
      <formula>NOT(ISERROR(SEARCH("NOT OK",A68)))</formula>
    </cfRule>
  </conditionalFormatting>
  <conditionalFormatting sqref="K120 A120">
    <cfRule type="containsText" dxfId="360" priority="123" operator="containsText" text="NOT OK">
      <formula>NOT(ISERROR(SEARCH("NOT OK",A120)))</formula>
    </cfRule>
  </conditionalFormatting>
  <conditionalFormatting sqref="A68 K68">
    <cfRule type="containsText" dxfId="359" priority="131" operator="containsText" text="NOT OK">
      <formula>NOT(ISERROR(SEARCH("NOT OK",A68)))</formula>
    </cfRule>
  </conditionalFormatting>
  <conditionalFormatting sqref="A120 K120">
    <cfRule type="containsText" dxfId="358" priority="122" operator="containsText" text="NOT OK">
      <formula>NOT(ISERROR(SEARCH("NOT OK",A120)))</formula>
    </cfRule>
  </conditionalFormatting>
  <conditionalFormatting sqref="A146 K146">
    <cfRule type="containsText" dxfId="357" priority="116" operator="containsText" text="NOT OK">
      <formula>NOT(ISERROR(SEARCH("NOT OK",A146)))</formula>
    </cfRule>
  </conditionalFormatting>
  <conditionalFormatting sqref="K172 A172">
    <cfRule type="containsText" dxfId="356" priority="110" operator="containsText" text="NOT OK">
      <formula>NOT(ISERROR(SEARCH("NOT OK",A172)))</formula>
    </cfRule>
  </conditionalFormatting>
  <conditionalFormatting sqref="K146 A146">
    <cfRule type="containsText" dxfId="355" priority="117" operator="containsText" text="NOT OK">
      <formula>NOT(ISERROR(SEARCH("NOT OK",A146)))</formula>
    </cfRule>
  </conditionalFormatting>
  <conditionalFormatting sqref="K181 A181">
    <cfRule type="containsText" dxfId="354" priority="108" operator="containsText" text="NOT OK">
      <formula>NOT(ISERROR(SEARCH("NOT OK",A181)))</formula>
    </cfRule>
  </conditionalFormatting>
  <conditionalFormatting sqref="K198 A198">
    <cfRule type="containsText" dxfId="353" priority="107" operator="containsText" text="NOT OK">
      <formula>NOT(ISERROR(SEARCH("NOT OK",A198)))</formula>
    </cfRule>
  </conditionalFormatting>
  <conditionalFormatting sqref="K46 A46">
    <cfRule type="containsText" dxfId="352" priority="84" operator="containsText" text="NOT OK">
      <formula>NOT(ISERROR(SEARCH("NOT OK",A46)))</formula>
    </cfRule>
  </conditionalFormatting>
  <conditionalFormatting sqref="K72 A72">
    <cfRule type="containsText" dxfId="351" priority="81" operator="containsText" text="NOT OK">
      <formula>NOT(ISERROR(SEARCH("NOT OK",A72)))</formula>
    </cfRule>
  </conditionalFormatting>
  <conditionalFormatting sqref="A124 K124">
    <cfRule type="containsText" dxfId="350" priority="78" operator="containsText" text="NOT OK">
      <formula>NOT(ISERROR(SEARCH("NOT OK",A124)))</formula>
    </cfRule>
  </conditionalFormatting>
  <conditionalFormatting sqref="A150 K150">
    <cfRule type="containsText" dxfId="349" priority="75" operator="containsText" text="NOT OK">
      <formula>NOT(ISERROR(SEARCH("NOT OK",A150)))</formula>
    </cfRule>
  </conditionalFormatting>
  <conditionalFormatting sqref="A202 K202">
    <cfRule type="containsText" dxfId="348" priority="72" operator="containsText" text="NOT OK">
      <formula>NOT(ISERROR(SEARCH("NOT OK",A202)))</formula>
    </cfRule>
  </conditionalFormatting>
  <conditionalFormatting sqref="A228 K228">
    <cfRule type="containsText" dxfId="347" priority="69" operator="containsText" text="NOT OK">
      <formula>NOT(ISERROR(SEARCH("NOT OK",A228)))</formula>
    </cfRule>
  </conditionalFormatting>
  <conditionalFormatting sqref="A180 K180">
    <cfRule type="containsText" dxfId="346" priority="45" operator="containsText" text="NOT OK">
      <formula>NOT(ISERROR(SEARCH("NOT OK",A180)))</formula>
    </cfRule>
  </conditionalFormatting>
  <conditionalFormatting sqref="A102 K102">
    <cfRule type="containsText" dxfId="345" priority="47" operator="containsText" text="NOT OK">
      <formula>NOT(ISERROR(SEARCH("NOT OK",A102)))</formula>
    </cfRule>
  </conditionalFormatting>
  <conditionalFormatting sqref="K207 A207">
    <cfRule type="containsText" dxfId="344" priority="41" operator="containsText" text="NOT OK">
      <formula>NOT(ISERROR(SEARCH("NOT OK",A207)))</formula>
    </cfRule>
  </conditionalFormatting>
  <conditionalFormatting sqref="K24 A24">
    <cfRule type="containsText" dxfId="343" priority="48" operator="containsText" text="NOT OK">
      <formula>NOT(ISERROR(SEARCH("NOT OK",A24)))</formula>
    </cfRule>
  </conditionalFormatting>
  <conditionalFormatting sqref="K207 A207">
    <cfRule type="containsText" dxfId="342" priority="39" operator="containsText" text="NOT OK">
      <formula>NOT(ISERROR(SEARCH("NOT OK",A207)))</formula>
    </cfRule>
  </conditionalFormatting>
  <conditionalFormatting sqref="A206 K206">
    <cfRule type="containsText" dxfId="341" priority="38" operator="containsText" text="NOT OK">
      <formula>NOT(ISERROR(SEARCH("NOT OK",A206)))</formula>
    </cfRule>
  </conditionalFormatting>
  <conditionalFormatting sqref="K52 A52">
    <cfRule type="containsText" dxfId="340" priority="23" operator="containsText" text="NOT OK">
      <formula>NOT(ISERROR(SEARCH("NOT OK",A52)))</formula>
    </cfRule>
  </conditionalFormatting>
  <conditionalFormatting sqref="A52 K52">
    <cfRule type="containsText" dxfId="339" priority="22" operator="containsText" text="NOT OK">
      <formula>NOT(ISERROR(SEARCH("NOT OK",A52)))</formula>
    </cfRule>
  </conditionalFormatting>
  <conditionalFormatting sqref="K50 A50">
    <cfRule type="containsText" dxfId="338" priority="20" operator="containsText" text="NOT OK">
      <formula>NOT(ISERROR(SEARCH("NOT OK",A50)))</formula>
    </cfRule>
  </conditionalFormatting>
  <conditionalFormatting sqref="K78 A78">
    <cfRule type="containsText" dxfId="337" priority="19" operator="containsText" text="NOT OK">
      <formula>NOT(ISERROR(SEARCH("NOT OK",A78)))</formula>
    </cfRule>
  </conditionalFormatting>
  <conditionalFormatting sqref="A78 K78">
    <cfRule type="containsText" dxfId="336" priority="18" operator="containsText" text="NOT OK">
      <formula>NOT(ISERROR(SEARCH("NOT OK",A78)))</formula>
    </cfRule>
  </conditionalFormatting>
  <conditionalFormatting sqref="K76 A76">
    <cfRule type="containsText" dxfId="335" priority="16" operator="containsText" text="NOT OK">
      <formula>NOT(ISERROR(SEARCH("NOT OK",A76)))</formula>
    </cfRule>
  </conditionalFormatting>
  <conditionalFormatting sqref="A130 K130">
    <cfRule type="containsText" dxfId="334" priority="15" operator="containsText" text="NOT OK">
      <formula>NOT(ISERROR(SEARCH("NOT OK",A130)))</formula>
    </cfRule>
  </conditionalFormatting>
  <conditionalFormatting sqref="K130 A130">
    <cfRule type="containsText" dxfId="333" priority="14" operator="containsText" text="NOT OK">
      <formula>NOT(ISERROR(SEARCH("NOT OK",A130)))</formula>
    </cfRule>
  </conditionalFormatting>
  <conditionalFormatting sqref="K129 A129">
    <cfRule type="containsText" dxfId="332" priority="13" operator="containsText" text="NOT OK">
      <formula>NOT(ISERROR(SEARCH("NOT OK",A129)))</formula>
    </cfRule>
  </conditionalFormatting>
  <conditionalFormatting sqref="A128 K128">
    <cfRule type="containsText" dxfId="331" priority="12" operator="containsText" text="NOT OK">
      <formula>NOT(ISERROR(SEARCH("NOT OK",A128)))</formula>
    </cfRule>
  </conditionalFormatting>
  <conditionalFormatting sqref="A156 K156">
    <cfRule type="containsText" dxfId="330" priority="11" operator="containsText" text="NOT OK">
      <formula>NOT(ISERROR(SEARCH("NOT OK",A156)))</formula>
    </cfRule>
  </conditionalFormatting>
  <conditionalFormatting sqref="K156 A156">
    <cfRule type="containsText" dxfId="329" priority="10" operator="containsText" text="NOT OK">
      <formula>NOT(ISERROR(SEARCH("NOT OK",A156)))</formula>
    </cfRule>
  </conditionalFormatting>
  <conditionalFormatting sqref="K155 A155">
    <cfRule type="containsText" dxfId="328" priority="9" operator="containsText" text="NOT OK">
      <formula>NOT(ISERROR(SEARCH("NOT OK",A155)))</formula>
    </cfRule>
  </conditionalFormatting>
  <conditionalFormatting sqref="A154 K154">
    <cfRule type="containsText" dxfId="327" priority="8" operator="containsText" text="NOT OK">
      <formula>NOT(ISERROR(SEARCH("NOT OK",A154)))</formula>
    </cfRule>
  </conditionalFormatting>
  <conditionalFormatting sqref="A234 K234">
    <cfRule type="containsText" dxfId="326" priority="7" operator="containsText" text="NOT OK">
      <formula>NOT(ISERROR(SEARCH("NOT OK",A234)))</formula>
    </cfRule>
  </conditionalFormatting>
  <conditionalFormatting sqref="A234 K234">
    <cfRule type="containsText" dxfId="325" priority="6" operator="containsText" text="NOT OK">
      <formula>NOT(ISERROR(SEARCH("NOT OK",A234)))</formula>
    </cfRule>
  </conditionalFormatting>
  <conditionalFormatting sqref="K233 A233">
    <cfRule type="containsText" dxfId="324" priority="5" operator="containsText" text="NOT OK">
      <formula>NOT(ISERROR(SEARCH("NOT OK",A233)))</formula>
    </cfRule>
  </conditionalFormatting>
  <conditionalFormatting sqref="K233 A233">
    <cfRule type="containsText" dxfId="323" priority="4" operator="containsText" text="NOT OK">
      <formula>NOT(ISERROR(SEARCH("NOT OK",A233)))</formula>
    </cfRule>
  </conditionalFormatting>
  <conditionalFormatting sqref="A232 K232">
    <cfRule type="containsText" dxfId="322" priority="3" operator="containsText" text="NOT OK">
      <formula>NOT(ISERROR(SEARCH("NOT OK",A232)))</formula>
    </cfRule>
  </conditionalFormatting>
  <conditionalFormatting sqref="K51 A51">
    <cfRule type="containsText" dxfId="321" priority="2" operator="containsText" text="NOT OK">
      <formula>NOT(ISERROR(SEARCH("NOT OK",A51)))</formula>
    </cfRule>
  </conditionalFormatting>
  <conditionalFormatting sqref="K77 A77">
    <cfRule type="containsText" dxfId="320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5703125" style="1" customWidth="1"/>
    <col min="4" max="4" width="13" style="1" customWidth="1"/>
    <col min="5" max="5" width="13.28515625" style="1" customWidth="1"/>
    <col min="6" max="6" width="12.42578125" style="1" customWidth="1"/>
    <col min="7" max="7" width="12.28515625" style="1" customWidth="1"/>
    <col min="8" max="8" width="12.7109375" style="1" customWidth="1"/>
    <col min="9" max="9" width="12.140625" style="2" customWidth="1"/>
    <col min="10" max="10" width="7" style="1" customWidth="1"/>
    <col min="11" max="11" width="7" style="3"/>
    <col min="12" max="12" width="13" style="1" customWidth="1"/>
    <col min="13" max="13" width="13.140625" style="1" customWidth="1"/>
    <col min="14" max="14" width="12.42578125" style="1" customWidth="1"/>
    <col min="15" max="15" width="15.140625" style="1" customWidth="1"/>
    <col min="16" max="16" width="12.7109375" style="1" customWidth="1"/>
    <col min="17" max="17" width="13.42578125" style="1" customWidth="1"/>
    <col min="18" max="18" width="13.140625" style="1" customWidth="1"/>
    <col min="19" max="19" width="12.85546875" style="1" customWidth="1"/>
    <col min="20" max="20" width="15.28515625" style="1" customWidth="1"/>
    <col min="21" max="21" width="14.5703125" style="1" customWidth="1"/>
    <col min="22" max="22" width="12.7109375" style="1" customWidth="1"/>
    <col min="23" max="23" width="14.42578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5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8"/>
      <c r="Q8" s="34"/>
      <c r="R8" s="33"/>
      <c r="S8" s="30"/>
      <c r="T8" s="31"/>
      <c r="U8" s="328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430</v>
      </c>
      <c r="D9" s="122">
        <v>431</v>
      </c>
      <c r="E9" s="158">
        <f>SUM(C9:D9)</f>
        <v>861</v>
      </c>
      <c r="F9" s="120">
        <v>564</v>
      </c>
      <c r="G9" s="122">
        <v>564</v>
      </c>
      <c r="H9" s="158">
        <f>SUM(F9:G9)</f>
        <v>1128</v>
      </c>
      <c r="I9" s="123">
        <f>IF(E9=0,0,((H9/E9)-1)*100)</f>
        <v>31.010452961672463</v>
      </c>
      <c r="J9" s="3"/>
      <c r="L9" s="13" t="s">
        <v>10</v>
      </c>
      <c r="M9" s="39">
        <v>52948</v>
      </c>
      <c r="N9" s="37">
        <v>55020</v>
      </c>
      <c r="O9" s="169">
        <f>SUM(M9:N9)</f>
        <v>107968</v>
      </c>
      <c r="P9" s="326">
        <v>0</v>
      </c>
      <c r="Q9" s="169">
        <f>O9+P9</f>
        <v>107968</v>
      </c>
      <c r="R9" s="39">
        <v>75639</v>
      </c>
      <c r="S9" s="37">
        <v>77552</v>
      </c>
      <c r="T9" s="169">
        <f>SUM(R9:S9)</f>
        <v>153191</v>
      </c>
      <c r="U9" s="326">
        <v>0</v>
      </c>
      <c r="V9" s="169">
        <f>T9+U9</f>
        <v>153191</v>
      </c>
      <c r="W9" s="40">
        <f>IF(Q9=0,0,((V9/Q9)-1)*100)</f>
        <v>41.885558684054523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459</v>
      </c>
      <c r="D10" s="122">
        <v>460</v>
      </c>
      <c r="E10" s="158">
        <f t="shared" ref="E10:E13" si="0">SUM(C10:D10)</f>
        <v>919</v>
      </c>
      <c r="F10" s="120">
        <v>614</v>
      </c>
      <c r="G10" s="122">
        <v>614</v>
      </c>
      <c r="H10" s="158">
        <f t="shared" ref="H10:H17" si="1">SUM(F10:G10)</f>
        <v>1228</v>
      </c>
      <c r="I10" s="123">
        <f>IF(E10=0,0,((H10/E10)-1)*100)</f>
        <v>33.623503808487484</v>
      </c>
      <c r="J10" s="3"/>
      <c r="K10" s="6"/>
      <c r="L10" s="13" t="s">
        <v>11</v>
      </c>
      <c r="M10" s="39">
        <v>65882</v>
      </c>
      <c r="N10" s="37">
        <v>61238</v>
      </c>
      <c r="O10" s="169">
        <f>SUM(M10:N10)</f>
        <v>127120</v>
      </c>
      <c r="P10" s="326">
        <v>0</v>
      </c>
      <c r="Q10" s="169">
        <f>O10+P10</f>
        <v>127120</v>
      </c>
      <c r="R10" s="39">
        <v>88050</v>
      </c>
      <c r="S10" s="37">
        <v>84163</v>
      </c>
      <c r="T10" s="169">
        <f>SUM(R10:S10)</f>
        <v>172213</v>
      </c>
      <c r="U10" s="326">
        <v>0</v>
      </c>
      <c r="V10" s="169">
        <f>T10+U10</f>
        <v>172213</v>
      </c>
      <c r="W10" s="40">
        <f>IF(Q10=0,0,((V10/Q10)-1)*100)</f>
        <v>35.472781623662677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540</v>
      </c>
      <c r="D11" s="125">
        <v>538</v>
      </c>
      <c r="E11" s="158">
        <f t="shared" si="0"/>
        <v>1078</v>
      </c>
      <c r="F11" s="124">
        <v>634</v>
      </c>
      <c r="G11" s="125">
        <v>633</v>
      </c>
      <c r="H11" s="158">
        <f t="shared" si="1"/>
        <v>1267</v>
      </c>
      <c r="I11" s="123">
        <f>IF(E11=0,0,((H11/E11)-1)*100)</f>
        <v>17.532467532467532</v>
      </c>
      <c r="J11" s="3"/>
      <c r="K11" s="6"/>
      <c r="L11" s="22" t="s">
        <v>12</v>
      </c>
      <c r="M11" s="39">
        <v>84786</v>
      </c>
      <c r="N11" s="37">
        <v>81231</v>
      </c>
      <c r="O11" s="169">
        <f t="shared" ref="O11" si="2">SUM(M11:N11)</f>
        <v>166017</v>
      </c>
      <c r="P11" s="327">
        <v>0</v>
      </c>
      <c r="Q11" s="267">
        <f t="shared" ref="Q11" si="3">O11+P11</f>
        <v>166017</v>
      </c>
      <c r="R11" s="39">
        <v>97286</v>
      </c>
      <c r="S11" s="37">
        <v>94671</v>
      </c>
      <c r="T11" s="169">
        <f t="shared" ref="T11" si="4">SUM(R11:S11)</f>
        <v>191957</v>
      </c>
      <c r="U11" s="327">
        <v>0</v>
      </c>
      <c r="V11" s="267">
        <f t="shared" ref="V11" si="5">T11+U11</f>
        <v>191957</v>
      </c>
      <c r="W11" s="40">
        <f>IF(Q11=0,0,((V11/Q11)-1)*100)</f>
        <v>15.624905883132456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6">+C9+C10+C11</f>
        <v>1429</v>
      </c>
      <c r="D12" s="129">
        <f t="shared" si="6"/>
        <v>1429</v>
      </c>
      <c r="E12" s="162">
        <f t="shared" si="0"/>
        <v>2858</v>
      </c>
      <c r="F12" s="127">
        <f t="shared" ref="F12:G12" si="7">+F9+F10+F11</f>
        <v>1812</v>
      </c>
      <c r="G12" s="129">
        <f t="shared" si="7"/>
        <v>1811</v>
      </c>
      <c r="H12" s="162">
        <f t="shared" si="1"/>
        <v>3623</v>
      </c>
      <c r="I12" s="130">
        <f>IF(E12=0,0,((H12/E12)-1)*100)</f>
        <v>26.766969909027296</v>
      </c>
      <c r="J12" s="3"/>
      <c r="L12" s="41" t="s">
        <v>57</v>
      </c>
      <c r="M12" s="45">
        <f>+M9+M10+M11</f>
        <v>203616</v>
      </c>
      <c r="N12" s="43">
        <f t="shared" ref="N12" si="8">+N9+N10+N11</f>
        <v>197489</v>
      </c>
      <c r="O12" s="170">
        <f>+O9+O10+O11</f>
        <v>401105</v>
      </c>
      <c r="P12" s="43">
        <f t="shared" ref="P12:Q12" si="9">+P9+P10+P11</f>
        <v>0</v>
      </c>
      <c r="Q12" s="170">
        <f t="shared" si="9"/>
        <v>401105</v>
      </c>
      <c r="R12" s="45">
        <f>+R9+R10+R11</f>
        <v>260975</v>
      </c>
      <c r="S12" s="43">
        <f t="shared" ref="S12:V12" si="10">+S9+S10+S11</f>
        <v>256386</v>
      </c>
      <c r="T12" s="170">
        <f t="shared" si="10"/>
        <v>517361</v>
      </c>
      <c r="U12" s="43">
        <f t="shared" si="10"/>
        <v>0</v>
      </c>
      <c r="V12" s="170">
        <f t="shared" si="10"/>
        <v>517361</v>
      </c>
      <c r="W12" s="46">
        <f>IF(Q12=0,0,((V12/Q12)-1)*100)</f>
        <v>28.983931888158953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6" t="s">
        <v>13</v>
      </c>
      <c r="C13" s="120">
        <v>580</v>
      </c>
      <c r="D13" s="122">
        <v>580</v>
      </c>
      <c r="E13" s="158">
        <f t="shared" si="0"/>
        <v>1160</v>
      </c>
      <c r="F13" s="120">
        <v>670</v>
      </c>
      <c r="G13" s="122">
        <v>672</v>
      </c>
      <c r="H13" s="158">
        <f t="shared" si="1"/>
        <v>1342</v>
      </c>
      <c r="I13" s="123">
        <f t="shared" ref="I13" si="12">IF(E13=0,0,((H13/E13)-1)*100)</f>
        <v>15.689655172413786</v>
      </c>
      <c r="J13" s="3"/>
      <c r="L13" s="13" t="s">
        <v>13</v>
      </c>
      <c r="M13" s="39">
        <v>90949</v>
      </c>
      <c r="N13" s="500">
        <v>87464</v>
      </c>
      <c r="O13" s="169">
        <f t="shared" ref="O13" si="13">+M13+N13</f>
        <v>178413</v>
      </c>
      <c r="P13" s="326">
        <v>0</v>
      </c>
      <c r="Q13" s="169">
        <f>O13+P13</f>
        <v>178413</v>
      </c>
      <c r="R13" s="39">
        <v>95155</v>
      </c>
      <c r="S13" s="500">
        <v>97059</v>
      </c>
      <c r="T13" s="169">
        <f t="shared" ref="T13" si="14">+R13+S13</f>
        <v>192214</v>
      </c>
      <c r="U13" s="326">
        <v>0</v>
      </c>
      <c r="V13" s="169">
        <f>T13+U13</f>
        <v>192214</v>
      </c>
      <c r="W13" s="40">
        <f t="shared" ref="W13" si="15">IF(Q13=0,0,((V13/Q13)-1)*100)</f>
        <v>7.7354228671677516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541</v>
      </c>
      <c r="D14" s="122">
        <v>542</v>
      </c>
      <c r="E14" s="158">
        <f>SUM(C14:D14)</f>
        <v>1083</v>
      </c>
      <c r="F14" s="120">
        <v>389</v>
      </c>
      <c r="G14" s="122">
        <v>386</v>
      </c>
      <c r="H14" s="158">
        <f>SUM(F14:G14)</f>
        <v>775</v>
      </c>
      <c r="I14" s="123">
        <f>IF(E14=0,0,((H14/E14)-1)*100)</f>
        <v>-28.439519852262229</v>
      </c>
      <c r="J14" s="3"/>
      <c r="L14" s="13" t="s">
        <v>14</v>
      </c>
      <c r="M14" s="37">
        <v>83202</v>
      </c>
      <c r="N14" s="473">
        <v>87384</v>
      </c>
      <c r="O14" s="172">
        <f>+M14+N14</f>
        <v>170586</v>
      </c>
      <c r="P14" s="326">
        <v>0</v>
      </c>
      <c r="Q14" s="169">
        <f>O14+P14</f>
        <v>170586</v>
      </c>
      <c r="R14" s="37">
        <v>32793</v>
      </c>
      <c r="S14" s="473">
        <v>39475</v>
      </c>
      <c r="T14" s="172">
        <f>+R14+S14</f>
        <v>72268</v>
      </c>
      <c r="U14" s="326">
        <v>0</v>
      </c>
      <c r="V14" s="169">
        <f>T14+U14</f>
        <v>72268</v>
      </c>
      <c r="W14" s="40">
        <f>IF(Q14=0,0,((V14/Q14)-1)*100)</f>
        <v>-57.635444878243234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566</v>
      </c>
      <c r="D15" s="122">
        <v>565</v>
      </c>
      <c r="E15" s="158">
        <f>SUM(C15:D15)</f>
        <v>1131</v>
      </c>
      <c r="F15" s="120">
        <v>158</v>
      </c>
      <c r="G15" s="122">
        <v>158</v>
      </c>
      <c r="H15" s="158">
        <f>SUM(F15:G15)</f>
        <v>316</v>
      </c>
      <c r="I15" s="123">
        <f>IF(E15=0,0,((H15/E15)-1)*100)</f>
        <v>-72.060123784261719</v>
      </c>
      <c r="J15" s="7"/>
      <c r="L15" s="13" t="s">
        <v>15</v>
      </c>
      <c r="M15" s="37">
        <v>84396</v>
      </c>
      <c r="N15" s="473">
        <v>86225</v>
      </c>
      <c r="O15" s="477">
        <f>+M15+N15</f>
        <v>170621</v>
      </c>
      <c r="P15" s="489">
        <v>0</v>
      </c>
      <c r="Q15" s="169">
        <f>O15+P15</f>
        <v>170621</v>
      </c>
      <c r="R15" s="37">
        <v>7673</v>
      </c>
      <c r="S15" s="473">
        <v>13322</v>
      </c>
      <c r="T15" s="477">
        <f>+R15+S15</f>
        <v>20995</v>
      </c>
      <c r="U15" s="489">
        <v>0</v>
      </c>
      <c r="V15" s="169">
        <f>T15+U15</f>
        <v>20995</v>
      </c>
      <c r="W15" s="40">
        <f>IF(Q15=0,0,((V15/Q15)-1)*100)</f>
        <v>-87.694949625192677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1687</v>
      </c>
      <c r="D16" s="129">
        <f t="shared" ref="D16:H16" si="16">+D13+D14+D15</f>
        <v>1687</v>
      </c>
      <c r="E16" s="162">
        <f t="shared" si="16"/>
        <v>3374</v>
      </c>
      <c r="F16" s="127">
        <f t="shared" si="16"/>
        <v>1217</v>
      </c>
      <c r="G16" s="129">
        <f t="shared" si="16"/>
        <v>1216</v>
      </c>
      <c r="H16" s="162">
        <f t="shared" si="16"/>
        <v>2433</v>
      </c>
      <c r="I16" s="130">
        <f>IF(E16=0,0,((H16/E16)-1)*100)</f>
        <v>-27.889745109662123</v>
      </c>
      <c r="J16" s="3"/>
      <c r="L16" s="41" t="s">
        <v>61</v>
      </c>
      <c r="M16" s="43">
        <f>+M13+M14+M15</f>
        <v>258547</v>
      </c>
      <c r="N16" s="474">
        <f t="shared" ref="N16:Q16" si="17">+N13+N14+N15</f>
        <v>261073</v>
      </c>
      <c r="O16" s="483">
        <f t="shared" si="17"/>
        <v>519620</v>
      </c>
      <c r="P16" s="487">
        <f t="shared" si="17"/>
        <v>0</v>
      </c>
      <c r="Q16" s="170">
        <f t="shared" si="17"/>
        <v>519620</v>
      </c>
      <c r="R16" s="43">
        <f>SUM(R13:R15)</f>
        <v>135621</v>
      </c>
      <c r="S16" s="474">
        <f t="shared" ref="S16:V16" si="18">SUM(S13:S15)</f>
        <v>149856</v>
      </c>
      <c r="T16" s="483">
        <f t="shared" si="18"/>
        <v>285477</v>
      </c>
      <c r="U16" s="487">
        <f t="shared" si="18"/>
        <v>0</v>
      </c>
      <c r="V16" s="170">
        <f t="shared" si="18"/>
        <v>285477</v>
      </c>
      <c r="W16" s="46">
        <f>IF(Q16=0,0,((V16/Q16)-1)*100)</f>
        <v>-45.060428774873948</v>
      </c>
    </row>
    <row r="17" spans="1:23" ht="13.5" thickTop="1" x14ac:dyDescent="0.2">
      <c r="A17" s="3" t="str">
        <f t="shared" ref="A17" si="19">IF(ISERROR(F17/G17)," ",IF(F17/G17&gt;0.5,IF(F17/G17&lt;1.5," ","NOT OK"),"NOT OK"))</f>
        <v xml:space="preserve"> </v>
      </c>
      <c r="B17" s="106" t="s">
        <v>16</v>
      </c>
      <c r="C17" s="120">
        <v>508</v>
      </c>
      <c r="D17" s="122">
        <v>510</v>
      </c>
      <c r="E17" s="158">
        <f t="shared" ref="E17" si="20">SUM(C17:D17)</f>
        <v>1018</v>
      </c>
      <c r="F17" s="120">
        <v>0</v>
      </c>
      <c r="G17" s="122">
        <v>0</v>
      </c>
      <c r="H17" s="158">
        <f t="shared" si="1"/>
        <v>0</v>
      </c>
      <c r="I17" s="123">
        <f t="shared" ref="I17" si="21">IF(E17=0,0,((H17/E17)-1)*100)</f>
        <v>-100</v>
      </c>
      <c r="J17" s="7"/>
      <c r="L17" s="13" t="s">
        <v>16</v>
      </c>
      <c r="M17" s="37">
        <v>74382</v>
      </c>
      <c r="N17" s="473">
        <v>72476</v>
      </c>
      <c r="O17" s="477">
        <f>+M17+N17</f>
        <v>146858</v>
      </c>
      <c r="P17" s="489">
        <v>0</v>
      </c>
      <c r="Q17" s="169">
        <f>O17+P17</f>
        <v>146858</v>
      </c>
      <c r="R17" s="37">
        <v>0</v>
      </c>
      <c r="S17" s="473">
        <v>0</v>
      </c>
      <c r="T17" s="477">
        <f>+R17+S17</f>
        <v>0</v>
      </c>
      <c r="U17" s="489">
        <v>0</v>
      </c>
      <c r="V17" s="169">
        <f>T17+U17</f>
        <v>0</v>
      </c>
      <c r="W17" s="40">
        <f t="shared" ref="W17" si="22">IF(Q17=0,0,((V17/Q17)-1)*100)</f>
        <v>-100</v>
      </c>
    </row>
    <row r="18" spans="1:23" x14ac:dyDescent="0.2">
      <c r="A18" s="3" t="str">
        <f t="shared" ref="A18" si="23">IF(ISERROR(F18/G18)," ",IF(F18/G18&gt;0.5,IF(F18/G18&lt;1.5," ","NOT OK"),"NOT OK"))</f>
        <v xml:space="preserve"> </v>
      </c>
      <c r="B18" s="106" t="s">
        <v>66</v>
      </c>
      <c r="C18" s="120">
        <v>525</v>
      </c>
      <c r="D18" s="122">
        <v>526</v>
      </c>
      <c r="E18" s="158">
        <f>SUM(C18:D18)</f>
        <v>1051</v>
      </c>
      <c r="F18" s="120">
        <v>2</v>
      </c>
      <c r="G18" s="122">
        <v>2</v>
      </c>
      <c r="H18" s="158">
        <f>SUM(F18:G18)</f>
        <v>4</v>
      </c>
      <c r="I18" s="123">
        <f t="shared" ref="I18" si="24">IF(E18=0,0,((H18/E18)-1)*100)</f>
        <v>-99.619410085632737</v>
      </c>
      <c r="L18" s="13" t="s">
        <v>66</v>
      </c>
      <c r="M18" s="37">
        <v>66310</v>
      </c>
      <c r="N18" s="473">
        <v>68911</v>
      </c>
      <c r="O18" s="477">
        <f>+M18+N18</f>
        <v>135221</v>
      </c>
      <c r="P18" s="489">
        <v>0</v>
      </c>
      <c r="Q18" s="169">
        <f>O18+P18</f>
        <v>135221</v>
      </c>
      <c r="R18" s="37">
        <v>0</v>
      </c>
      <c r="S18" s="473">
        <v>268</v>
      </c>
      <c r="T18" s="477">
        <f>+R18+S18</f>
        <v>268</v>
      </c>
      <c r="U18" s="489">
        <v>0</v>
      </c>
      <c r="V18" s="169">
        <f>T18+U18</f>
        <v>268</v>
      </c>
      <c r="W18" s="40">
        <f t="shared" ref="W18" si="25">IF(Q18=0,0,((V18/Q18)-1)*100)</f>
        <v>-99.801805932510476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20">
        <v>507</v>
      </c>
      <c r="D19" s="122">
        <v>509</v>
      </c>
      <c r="E19" s="158">
        <f>SUM(C19:D19)</f>
        <v>1016</v>
      </c>
      <c r="F19" s="120">
        <v>4</v>
      </c>
      <c r="G19" s="122">
        <v>4</v>
      </c>
      <c r="H19" s="158">
        <f>SUM(F19:G19)</f>
        <v>8</v>
      </c>
      <c r="I19" s="123">
        <f>IF(E19=0,0,((H19/E19)-1)*100)</f>
        <v>-99.212598425196859</v>
      </c>
      <c r="J19" s="8"/>
      <c r="L19" s="13" t="s">
        <v>18</v>
      </c>
      <c r="M19" s="37">
        <v>68886</v>
      </c>
      <c r="N19" s="473">
        <v>66553</v>
      </c>
      <c r="O19" s="477">
        <f>+M19+N19</f>
        <v>135439</v>
      </c>
      <c r="P19" s="489">
        <v>0</v>
      </c>
      <c r="Q19" s="169">
        <f>O19+P19</f>
        <v>135439</v>
      </c>
      <c r="R19" s="37">
        <v>0</v>
      </c>
      <c r="S19" s="473">
        <v>399</v>
      </c>
      <c r="T19" s="477">
        <f>+R19+S19</f>
        <v>399</v>
      </c>
      <c r="U19" s="489">
        <v>0</v>
      </c>
      <c r="V19" s="169">
        <f>T19+U19</f>
        <v>399</v>
      </c>
      <c r="W19" s="40">
        <f>IF(Q19=0,0,((V19/Q19)-1)*100)</f>
        <v>-99.705402432091191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27">
        <f>+C17+C18+C19</f>
        <v>1540</v>
      </c>
      <c r="D20" s="135">
        <f>+D17+D18+D19</f>
        <v>1545</v>
      </c>
      <c r="E20" s="160">
        <f t="shared" ref="E20:H20" si="26">+E17+E18+E19</f>
        <v>3085</v>
      </c>
      <c r="F20" s="127">
        <f t="shared" si="26"/>
        <v>6</v>
      </c>
      <c r="G20" s="135">
        <f t="shared" si="26"/>
        <v>6</v>
      </c>
      <c r="H20" s="160">
        <f t="shared" si="26"/>
        <v>12</v>
      </c>
      <c r="I20" s="130">
        <f>IF(E20=0,0,((H20/E20)-1)*100)</f>
        <v>-99.611021069692057</v>
      </c>
      <c r="J20" s="9"/>
      <c r="K20" s="10"/>
      <c r="L20" s="47" t="s">
        <v>19</v>
      </c>
      <c r="M20" s="49">
        <f>+M17+M18+M19</f>
        <v>209578</v>
      </c>
      <c r="N20" s="475">
        <f t="shared" ref="N20:Q20" si="27">+N17+N18+N19</f>
        <v>207940</v>
      </c>
      <c r="O20" s="479">
        <f t="shared" si="27"/>
        <v>417518</v>
      </c>
      <c r="P20" s="488">
        <f t="shared" si="27"/>
        <v>0</v>
      </c>
      <c r="Q20" s="171">
        <f t="shared" si="27"/>
        <v>417518</v>
      </c>
      <c r="R20" s="49">
        <f>SUM(R17:R19)</f>
        <v>0</v>
      </c>
      <c r="S20" s="475">
        <f t="shared" ref="S20:V20" si="28">SUM(S17:S19)</f>
        <v>667</v>
      </c>
      <c r="T20" s="479">
        <f t="shared" si="28"/>
        <v>667</v>
      </c>
      <c r="U20" s="488">
        <f t="shared" si="28"/>
        <v>0</v>
      </c>
      <c r="V20" s="171">
        <f t="shared" si="28"/>
        <v>667</v>
      </c>
      <c r="W20" s="50">
        <f>IF(Q20=0,0,((V20/Q20)-1)*100)</f>
        <v>-99.840246408538079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20</v>
      </c>
      <c r="C21" s="120">
        <v>554</v>
      </c>
      <c r="D21" s="122">
        <v>554</v>
      </c>
      <c r="E21" s="161">
        <f>SUM(C21:D21)</f>
        <v>1108</v>
      </c>
      <c r="F21" s="120">
        <v>0</v>
      </c>
      <c r="G21" s="122">
        <v>0</v>
      </c>
      <c r="H21" s="161">
        <f>SUM(F21:G21)</f>
        <v>0</v>
      </c>
      <c r="I21" s="123">
        <f>IF(E21=0,0,((H21/E21)-1)*100)</f>
        <v>-100</v>
      </c>
      <c r="J21" s="3"/>
      <c r="L21" s="13" t="s">
        <v>21</v>
      </c>
      <c r="M21" s="37">
        <v>80160</v>
      </c>
      <c r="N21" s="473">
        <v>75535</v>
      </c>
      <c r="O21" s="477">
        <f>+M21+N21</f>
        <v>155695</v>
      </c>
      <c r="P21" s="489">
        <v>0</v>
      </c>
      <c r="Q21" s="169">
        <f>O21+P21</f>
        <v>155695</v>
      </c>
      <c r="R21" s="37">
        <v>0</v>
      </c>
      <c r="S21" s="473">
        <v>0</v>
      </c>
      <c r="T21" s="477">
        <f>+R21+S21</f>
        <v>0</v>
      </c>
      <c r="U21" s="489">
        <v>0</v>
      </c>
      <c r="V21" s="169">
        <f>T21+U21</f>
        <v>0</v>
      </c>
      <c r="W21" s="40">
        <f>IF(Q21=0,0,((V21/Q21)-1)*100)</f>
        <v>-100</v>
      </c>
    </row>
    <row r="22" spans="1:23" x14ac:dyDescent="0.2">
      <c r="A22" s="3" t="str">
        <f t="shared" ref="A22" si="29">IF(ISERROR(F22/G22)," ",IF(F22/G22&gt;0.5,IF(F22/G22&lt;1.5," ","NOT OK"),"NOT OK"))</f>
        <v xml:space="preserve"> </v>
      </c>
      <c r="B22" s="106" t="s">
        <v>22</v>
      </c>
      <c r="C22" s="120">
        <v>572</v>
      </c>
      <c r="D22" s="122">
        <v>571</v>
      </c>
      <c r="E22" s="152">
        <f>SUM(C22:D22)</f>
        <v>1143</v>
      </c>
      <c r="F22" s="120">
        <v>0</v>
      </c>
      <c r="G22" s="122">
        <v>0</v>
      </c>
      <c r="H22" s="152">
        <f>SUM(F22:G22)</f>
        <v>0</v>
      </c>
      <c r="I22" s="123">
        <f t="shared" ref="I22" si="30">IF(E22=0,0,((H22/E22)-1)*100)</f>
        <v>-100</v>
      </c>
      <c r="J22" s="3"/>
      <c r="L22" s="13" t="s">
        <v>22</v>
      </c>
      <c r="M22" s="37">
        <v>82475</v>
      </c>
      <c r="N22" s="473">
        <v>84301</v>
      </c>
      <c r="O22" s="477">
        <f t="shared" ref="O22" si="31">+M22+N22</f>
        <v>166776</v>
      </c>
      <c r="P22" s="489">
        <v>0</v>
      </c>
      <c r="Q22" s="169">
        <f>O22+P22</f>
        <v>166776</v>
      </c>
      <c r="R22" s="37">
        <v>0</v>
      </c>
      <c r="S22" s="473">
        <v>0</v>
      </c>
      <c r="T22" s="477">
        <f t="shared" ref="T22" si="32">+R22+S22</f>
        <v>0</v>
      </c>
      <c r="U22" s="489">
        <v>0</v>
      </c>
      <c r="V22" s="169">
        <f>T22+U22</f>
        <v>0</v>
      </c>
      <c r="W22" s="40">
        <f t="shared" ref="W22" si="33">IF(Q22=0,0,((V22/Q22)-1)*100)</f>
        <v>-100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20">
        <v>506</v>
      </c>
      <c r="D23" s="136">
        <v>507</v>
      </c>
      <c r="E23" s="156">
        <f t="shared" ref="E23" si="34">SUM(C23:D23)</f>
        <v>1013</v>
      </c>
      <c r="F23" s="120">
        <v>0</v>
      </c>
      <c r="G23" s="136">
        <v>0</v>
      </c>
      <c r="H23" s="156">
        <f>SUM(F23:G23)</f>
        <v>0</v>
      </c>
      <c r="I23" s="137">
        <f>IF(E23=0,0,((H23/E23)-1)*100)</f>
        <v>-100</v>
      </c>
      <c r="J23" s="3"/>
      <c r="L23" s="13" t="s">
        <v>23</v>
      </c>
      <c r="M23" s="37">
        <v>66599</v>
      </c>
      <c r="N23" s="473">
        <v>64833</v>
      </c>
      <c r="O23" s="477">
        <f>+M23+N23</f>
        <v>131432</v>
      </c>
      <c r="P23" s="489">
        <v>0</v>
      </c>
      <c r="Q23" s="169">
        <f>O23+P23</f>
        <v>131432</v>
      </c>
      <c r="R23" s="37">
        <v>0</v>
      </c>
      <c r="S23" s="473">
        <v>0</v>
      </c>
      <c r="T23" s="477">
        <f>+R23+S23</f>
        <v>0</v>
      </c>
      <c r="U23" s="489">
        <v>0</v>
      </c>
      <c r="V23" s="169">
        <f>T23+U23</f>
        <v>0</v>
      </c>
      <c r="W23" s="40">
        <f>IF(Q23=0,0,((V23/Q23)-1)*100)</f>
        <v>-100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27">
        <f>+C21+C22+C23</f>
        <v>1632</v>
      </c>
      <c r="D24" s="135">
        <f t="shared" ref="D24:H24" si="35">+D21+D22+D23</f>
        <v>1632</v>
      </c>
      <c r="E24" s="160">
        <f t="shared" si="35"/>
        <v>3264</v>
      </c>
      <c r="F24" s="127">
        <f t="shared" si="35"/>
        <v>0</v>
      </c>
      <c r="G24" s="135">
        <f t="shared" si="35"/>
        <v>0</v>
      </c>
      <c r="H24" s="160">
        <f t="shared" si="35"/>
        <v>0</v>
      </c>
      <c r="I24" s="130">
        <f>IF(E24=0,0,((H24/E24)-1)*100)</f>
        <v>-100</v>
      </c>
      <c r="J24" s="9"/>
      <c r="K24" s="10"/>
      <c r="L24" s="47" t="s">
        <v>40</v>
      </c>
      <c r="M24" s="49">
        <f>+M21+M22+M23</f>
        <v>229234</v>
      </c>
      <c r="N24" s="475">
        <f t="shared" ref="N24:Q24" si="36">+N21+N22+N23</f>
        <v>224669</v>
      </c>
      <c r="O24" s="479">
        <f t="shared" si="36"/>
        <v>453903</v>
      </c>
      <c r="P24" s="488">
        <f t="shared" si="36"/>
        <v>0</v>
      </c>
      <c r="Q24" s="171">
        <f t="shared" si="36"/>
        <v>453903</v>
      </c>
      <c r="R24" s="49">
        <f>SUM(R21:R23)</f>
        <v>0</v>
      </c>
      <c r="S24" s="475">
        <f t="shared" ref="S24:V24" si="37">SUM(S21:S23)</f>
        <v>0</v>
      </c>
      <c r="T24" s="479">
        <f t="shared" si="37"/>
        <v>0</v>
      </c>
      <c r="U24" s="488">
        <f t="shared" si="37"/>
        <v>0</v>
      </c>
      <c r="V24" s="171">
        <f t="shared" si="37"/>
        <v>0</v>
      </c>
      <c r="W24" s="50">
        <f>IF(Q24=0,0,((V24/Q24)-1)*100)</f>
        <v>-100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4859</v>
      </c>
      <c r="D25" s="128">
        <f t="shared" ref="D25:H25" si="38">+D16+D20+D24</f>
        <v>4864</v>
      </c>
      <c r="E25" s="510">
        <f t="shared" si="38"/>
        <v>9723</v>
      </c>
      <c r="F25" s="127">
        <f t="shared" si="38"/>
        <v>1223</v>
      </c>
      <c r="G25" s="129">
        <f t="shared" si="38"/>
        <v>1222</v>
      </c>
      <c r="H25" s="299">
        <f t="shared" si="38"/>
        <v>2445</v>
      </c>
      <c r="I25" s="130">
        <f>IF(E25=0,0,((H25/E25)-1)*100)</f>
        <v>-74.85344029620488</v>
      </c>
      <c r="J25" s="3"/>
      <c r="L25" s="41" t="s">
        <v>62</v>
      </c>
      <c r="M25" s="42">
        <f>+M16+M20+M24</f>
        <v>697359</v>
      </c>
      <c r="N25" s="42">
        <f t="shared" ref="N25:U25" si="39">+N16+N20+N24</f>
        <v>693682</v>
      </c>
      <c r="O25" s="511">
        <f t="shared" si="39"/>
        <v>1391041</v>
      </c>
      <c r="P25" s="42">
        <f t="shared" si="39"/>
        <v>0</v>
      </c>
      <c r="Q25" s="511">
        <f t="shared" si="39"/>
        <v>1391041</v>
      </c>
      <c r="R25" s="42">
        <f t="shared" si="39"/>
        <v>135621</v>
      </c>
      <c r="S25" s="42">
        <f t="shared" si="39"/>
        <v>150523</v>
      </c>
      <c r="T25" s="511">
        <f t="shared" si="39"/>
        <v>286144</v>
      </c>
      <c r="U25" s="42">
        <f t="shared" si="39"/>
        <v>0</v>
      </c>
      <c r="V25" s="511">
        <f>+V16+V20+V24</f>
        <v>286144</v>
      </c>
      <c r="W25" s="46">
        <f>IF(Q25=0,0,((V25/Q25)-1)*100)</f>
        <v>-79.429506391256623</v>
      </c>
    </row>
    <row r="26" spans="1:23" ht="14.25" thickTop="1" thickBot="1" x14ac:dyDescent="0.25">
      <c r="A26" s="3" t="str">
        <f t="shared" ref="A26" si="40">IF(ISERROR(F26/G26)," ",IF(F26/G26&gt;0.5,IF(F26/G26&lt;1.5," ","NOT OK"),"NOT OK"))</f>
        <v xml:space="preserve"> </v>
      </c>
      <c r="B26" s="126" t="s">
        <v>63</v>
      </c>
      <c r="C26" s="127">
        <f>+C12+C16+C20+C24</f>
        <v>6288</v>
      </c>
      <c r="D26" s="129">
        <f t="shared" ref="D26:H26" si="41">+D12+D16+D20+D24</f>
        <v>6293</v>
      </c>
      <c r="E26" s="299">
        <f t="shared" si="41"/>
        <v>12581</v>
      </c>
      <c r="F26" s="127">
        <f t="shared" si="41"/>
        <v>3035</v>
      </c>
      <c r="G26" s="129">
        <f t="shared" si="41"/>
        <v>3033</v>
      </c>
      <c r="H26" s="299">
        <f t="shared" si="41"/>
        <v>6068</v>
      </c>
      <c r="I26" s="130">
        <f>IF(E26=0,0,((H26/E26)-1)*100)</f>
        <v>-51.768539861696205</v>
      </c>
      <c r="J26" s="3"/>
      <c r="L26" s="472" t="s">
        <v>63</v>
      </c>
      <c r="M26" s="43">
        <f>+M12+M16+M20+M24</f>
        <v>900975</v>
      </c>
      <c r="N26" s="474">
        <f t="shared" ref="N26:V26" si="42">+N12+N16+N20+N24</f>
        <v>891171</v>
      </c>
      <c r="O26" s="478">
        <f t="shared" si="42"/>
        <v>1792146</v>
      </c>
      <c r="P26" s="487">
        <f t="shared" si="42"/>
        <v>0</v>
      </c>
      <c r="Q26" s="301">
        <f t="shared" si="42"/>
        <v>1792146</v>
      </c>
      <c r="R26" s="43">
        <f t="shared" si="42"/>
        <v>396596</v>
      </c>
      <c r="S26" s="474">
        <f t="shared" si="42"/>
        <v>406909</v>
      </c>
      <c r="T26" s="478">
        <f t="shared" si="42"/>
        <v>803505</v>
      </c>
      <c r="U26" s="487">
        <f t="shared" si="42"/>
        <v>0</v>
      </c>
      <c r="V26" s="301">
        <f t="shared" si="42"/>
        <v>803505</v>
      </c>
      <c r="W26" s="46">
        <f>IF(Q26=0,0,((V26/Q26)-1)*100)</f>
        <v>-55.165204174213486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5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8"/>
      <c r="Q34" s="34"/>
      <c r="R34" s="33"/>
      <c r="S34" s="30"/>
      <c r="T34" s="31"/>
      <c r="U34" s="328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1629</v>
      </c>
      <c r="D35" s="122">
        <v>1628</v>
      </c>
      <c r="E35" s="158">
        <f t="shared" ref="E35:E39" si="43">SUM(C35:D35)</f>
        <v>3257</v>
      </c>
      <c r="F35" s="120">
        <v>1609</v>
      </c>
      <c r="G35" s="122">
        <v>1611</v>
      </c>
      <c r="H35" s="158">
        <f t="shared" ref="H35:H39" si="44">SUM(F35:G35)</f>
        <v>3220</v>
      </c>
      <c r="I35" s="123">
        <f t="shared" ref="I35:I37" si="45">IF(E35=0,0,((H35/E35)-1)*100)</f>
        <v>-1.1360147374884888</v>
      </c>
      <c r="J35" s="3"/>
      <c r="K35" s="6"/>
      <c r="L35" s="13" t="s">
        <v>10</v>
      </c>
      <c r="M35" s="39">
        <v>244241</v>
      </c>
      <c r="N35" s="37">
        <v>246326</v>
      </c>
      <c r="O35" s="169">
        <f>SUM(M35:N35)</f>
        <v>490567</v>
      </c>
      <c r="P35" s="326">
        <v>219</v>
      </c>
      <c r="Q35" s="169">
        <f>O35+P35</f>
        <v>490786</v>
      </c>
      <c r="R35" s="39">
        <v>245620</v>
      </c>
      <c r="S35" s="37">
        <v>245149</v>
      </c>
      <c r="T35" s="169">
        <f>SUM(R35:S35)</f>
        <v>490769</v>
      </c>
      <c r="U35" s="326">
        <v>0</v>
      </c>
      <c r="V35" s="169">
        <f>T35+U35</f>
        <v>490769</v>
      </c>
      <c r="W35" s="40">
        <f t="shared" ref="W35:W37" si="46">IF(Q35=0,0,((V35/Q35)-1)*100)</f>
        <v>-3.4638314866386466E-3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1678</v>
      </c>
      <c r="D36" s="122">
        <v>1677</v>
      </c>
      <c r="E36" s="158">
        <f t="shared" si="43"/>
        <v>3355</v>
      </c>
      <c r="F36" s="120">
        <v>1573</v>
      </c>
      <c r="G36" s="122">
        <v>1573</v>
      </c>
      <c r="H36" s="158">
        <f t="shared" si="44"/>
        <v>3146</v>
      </c>
      <c r="I36" s="123">
        <f t="shared" si="45"/>
        <v>-6.2295081967213122</v>
      </c>
      <c r="J36" s="3"/>
      <c r="K36" s="6"/>
      <c r="L36" s="13" t="s">
        <v>11</v>
      </c>
      <c r="M36" s="39">
        <v>257887</v>
      </c>
      <c r="N36" s="37">
        <v>257285</v>
      </c>
      <c r="O36" s="169">
        <f>SUM(M36:N36)</f>
        <v>515172</v>
      </c>
      <c r="P36" s="326">
        <v>0</v>
      </c>
      <c r="Q36" s="169">
        <f>O36+P36</f>
        <v>515172</v>
      </c>
      <c r="R36" s="39">
        <v>244183</v>
      </c>
      <c r="S36" s="37">
        <v>248425</v>
      </c>
      <c r="T36" s="169">
        <f>SUM(R36:S36)</f>
        <v>492608</v>
      </c>
      <c r="U36" s="326">
        <v>69</v>
      </c>
      <c r="V36" s="169">
        <f>T36+U36</f>
        <v>492677</v>
      </c>
      <c r="W36" s="40">
        <f t="shared" si="46"/>
        <v>-4.366502837887154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1818</v>
      </c>
      <c r="D37" s="125">
        <v>1818</v>
      </c>
      <c r="E37" s="158">
        <f t="shared" si="43"/>
        <v>3636</v>
      </c>
      <c r="F37" s="124">
        <v>1690</v>
      </c>
      <c r="G37" s="125">
        <v>1692</v>
      </c>
      <c r="H37" s="158">
        <f t="shared" si="44"/>
        <v>3382</v>
      </c>
      <c r="I37" s="123">
        <f t="shared" si="45"/>
        <v>-6.9856985698569911</v>
      </c>
      <c r="J37" s="3"/>
      <c r="K37" s="6"/>
      <c r="L37" s="22" t="s">
        <v>12</v>
      </c>
      <c r="M37" s="39">
        <v>285942</v>
      </c>
      <c r="N37" s="37">
        <v>280789</v>
      </c>
      <c r="O37" s="169">
        <f t="shared" ref="O37" si="47">SUM(M37:N37)</f>
        <v>566731</v>
      </c>
      <c r="P37" s="327">
        <v>0</v>
      </c>
      <c r="Q37" s="172">
        <f t="shared" ref="Q37" si="48">O37+P37</f>
        <v>566731</v>
      </c>
      <c r="R37" s="39">
        <v>260207</v>
      </c>
      <c r="S37" s="37">
        <v>259719</v>
      </c>
      <c r="T37" s="169">
        <f t="shared" ref="T37" si="49">SUM(R37:S37)</f>
        <v>519926</v>
      </c>
      <c r="U37" s="327">
        <v>0</v>
      </c>
      <c r="V37" s="172">
        <f t="shared" ref="V37" si="50">T37+U37</f>
        <v>519926</v>
      </c>
      <c r="W37" s="40">
        <f t="shared" si="46"/>
        <v>-8.258768269249428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51">+C35+C36+C37</f>
        <v>5125</v>
      </c>
      <c r="D38" s="129">
        <f t="shared" si="51"/>
        <v>5123</v>
      </c>
      <c r="E38" s="162">
        <f t="shared" si="43"/>
        <v>10248</v>
      </c>
      <c r="F38" s="127">
        <f t="shared" ref="F38:G38" si="52">+F35+F36+F37</f>
        <v>4872</v>
      </c>
      <c r="G38" s="129">
        <f t="shared" si="52"/>
        <v>4876</v>
      </c>
      <c r="H38" s="162">
        <f t="shared" si="44"/>
        <v>9748</v>
      </c>
      <c r="I38" s="130">
        <f>IF(E38=0,0,((H38/E38)-1)*100)</f>
        <v>-4.8790007806401299</v>
      </c>
      <c r="J38" s="3"/>
      <c r="L38" s="41" t="s">
        <v>57</v>
      </c>
      <c r="M38" s="45">
        <f t="shared" ref="M38:N38" si="53">+M35+M36+M37</f>
        <v>788070</v>
      </c>
      <c r="N38" s="43">
        <f t="shared" si="53"/>
        <v>784400</v>
      </c>
      <c r="O38" s="170">
        <f>+O35+O36+O37</f>
        <v>1572470</v>
      </c>
      <c r="P38" s="43">
        <f t="shared" ref="P38:Q38" si="54">+P35+P36+P37</f>
        <v>219</v>
      </c>
      <c r="Q38" s="170">
        <f t="shared" si="54"/>
        <v>1572689</v>
      </c>
      <c r="R38" s="45">
        <f t="shared" ref="R38:V38" si="55">+R35+R36+R37</f>
        <v>750010</v>
      </c>
      <c r="S38" s="43">
        <f t="shared" si="55"/>
        <v>753293</v>
      </c>
      <c r="T38" s="170">
        <f>+T35+T36+T37</f>
        <v>1503303</v>
      </c>
      <c r="U38" s="43">
        <f t="shared" si="55"/>
        <v>69</v>
      </c>
      <c r="V38" s="170">
        <f t="shared" si="55"/>
        <v>1503372</v>
      </c>
      <c r="W38" s="46">
        <f>IF(Q38=0,0,((V38/Q38)-1)*100)</f>
        <v>-4.4075465651505112</v>
      </c>
    </row>
    <row r="39" spans="1:23" ht="13.5" thickTop="1" x14ac:dyDescent="0.2">
      <c r="A39" s="3" t="str">
        <f t="shared" si="11"/>
        <v xml:space="preserve"> </v>
      </c>
      <c r="B39" s="106" t="s">
        <v>13</v>
      </c>
      <c r="C39" s="120">
        <v>1892</v>
      </c>
      <c r="D39" s="122">
        <v>1892</v>
      </c>
      <c r="E39" s="158">
        <f t="shared" si="43"/>
        <v>3784</v>
      </c>
      <c r="F39" s="120">
        <v>1669</v>
      </c>
      <c r="G39" s="122">
        <v>1667</v>
      </c>
      <c r="H39" s="158">
        <f t="shared" si="44"/>
        <v>3336</v>
      </c>
      <c r="I39" s="123">
        <f t="shared" ref="I39" si="56">IF(E39=0,0,((H39/E39)-1)*100)</f>
        <v>-11.839323467230445</v>
      </c>
      <c r="L39" s="13" t="s">
        <v>13</v>
      </c>
      <c r="M39" s="39">
        <v>294634</v>
      </c>
      <c r="N39" s="37">
        <v>305377</v>
      </c>
      <c r="O39" s="169">
        <f t="shared" ref="O39" si="57">+M39+N39</f>
        <v>600011</v>
      </c>
      <c r="P39" s="327">
        <v>164</v>
      </c>
      <c r="Q39" s="172">
        <f>O39+P39</f>
        <v>600175</v>
      </c>
      <c r="R39" s="39">
        <v>257367</v>
      </c>
      <c r="S39" s="37">
        <v>265974</v>
      </c>
      <c r="T39" s="169">
        <f t="shared" ref="T39" si="58">+R39+S39</f>
        <v>523341</v>
      </c>
      <c r="U39" s="327">
        <v>121</v>
      </c>
      <c r="V39" s="172">
        <f>T39+U39</f>
        <v>523462</v>
      </c>
      <c r="W39" s="40">
        <f t="shared" ref="W39" si="59">IF(Q39=0,0,((V39/Q39)-1)*100)</f>
        <v>-12.781771983171575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20">
        <v>1640</v>
      </c>
      <c r="D40" s="122">
        <v>1641</v>
      </c>
      <c r="E40" s="158">
        <f>SUM(C40:D40)</f>
        <v>3281</v>
      </c>
      <c r="F40" s="120">
        <v>1650</v>
      </c>
      <c r="G40" s="122">
        <v>1650</v>
      </c>
      <c r="H40" s="158">
        <f>SUM(F40:G40)</f>
        <v>3300</v>
      </c>
      <c r="I40" s="123">
        <f>IF(E40=0,0,((H40/E40)-1)*100)</f>
        <v>0.57909174032306776</v>
      </c>
      <c r="J40" s="3"/>
      <c r="L40" s="13" t="s">
        <v>14</v>
      </c>
      <c r="M40" s="39">
        <v>254198</v>
      </c>
      <c r="N40" s="37">
        <v>268228</v>
      </c>
      <c r="O40" s="169">
        <f>+M40+N40</f>
        <v>522426</v>
      </c>
      <c r="P40" s="327">
        <v>0</v>
      </c>
      <c r="Q40" s="172">
        <f>O40+P40</f>
        <v>522426</v>
      </c>
      <c r="R40" s="39">
        <v>213157</v>
      </c>
      <c r="S40" s="37">
        <v>227085</v>
      </c>
      <c r="T40" s="169">
        <f>+R40+S40</f>
        <v>440242</v>
      </c>
      <c r="U40" s="327">
        <v>0</v>
      </c>
      <c r="V40" s="172">
        <f>T40+U40</f>
        <v>440242</v>
      </c>
      <c r="W40" s="40">
        <f>IF(Q40=0,0,((V40/Q40)-1)*100)</f>
        <v>-15.731223178019471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20">
        <v>1807</v>
      </c>
      <c r="D41" s="122">
        <v>1808</v>
      </c>
      <c r="E41" s="158">
        <f t="shared" ref="E41" si="60">SUM(C41:D41)</f>
        <v>3615</v>
      </c>
      <c r="F41" s="120">
        <v>1378</v>
      </c>
      <c r="G41" s="122">
        <v>1380</v>
      </c>
      <c r="H41" s="158">
        <f t="shared" ref="H41" si="61">SUM(F41:G41)</f>
        <v>2758</v>
      </c>
      <c r="I41" s="123">
        <f>IF(E41=0,0,((H41/E41)-1)*100)</f>
        <v>-23.706777316735828</v>
      </c>
      <c r="J41" s="3"/>
      <c r="L41" s="13" t="s">
        <v>15</v>
      </c>
      <c r="M41" s="39">
        <v>256076</v>
      </c>
      <c r="N41" s="37">
        <v>271074</v>
      </c>
      <c r="O41" s="169">
        <f>+M41+N41</f>
        <v>527150</v>
      </c>
      <c r="P41" s="327">
        <v>146</v>
      </c>
      <c r="Q41" s="172">
        <f>O41+P41</f>
        <v>527296</v>
      </c>
      <c r="R41" s="39">
        <v>124882</v>
      </c>
      <c r="S41" s="37">
        <v>134618</v>
      </c>
      <c r="T41" s="169">
        <f>+R41+S41</f>
        <v>259500</v>
      </c>
      <c r="U41" s="327">
        <v>147</v>
      </c>
      <c r="V41" s="172">
        <f>T41+U41</f>
        <v>259647</v>
      </c>
      <c r="W41" s="40">
        <f>IF(Q41=0,0,((V41/Q41)-1)*100)</f>
        <v>-50.758776853987129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27">
        <f>+C39+C40+C41</f>
        <v>5339</v>
      </c>
      <c r="D42" s="129">
        <f t="shared" ref="D42" si="62">+D39+D40+D41</f>
        <v>5341</v>
      </c>
      <c r="E42" s="162">
        <f t="shared" ref="E42" si="63">+E39+E40+E41</f>
        <v>10680</v>
      </c>
      <c r="F42" s="127">
        <f t="shared" ref="F42" si="64">+F39+F40+F41</f>
        <v>4697</v>
      </c>
      <c r="G42" s="129">
        <f t="shared" ref="G42" si="65">+G39+G40+G41</f>
        <v>4697</v>
      </c>
      <c r="H42" s="162">
        <f t="shared" ref="H42" si="66">+H39+H40+H41</f>
        <v>9394</v>
      </c>
      <c r="I42" s="130">
        <f>IF(E42=0,0,((H42/E42)-1)*100)</f>
        <v>-12.041198501872664</v>
      </c>
      <c r="J42" s="3"/>
      <c r="L42" s="41" t="s">
        <v>61</v>
      </c>
      <c r="M42" s="43">
        <f>+M39+M40+M41</f>
        <v>804908</v>
      </c>
      <c r="N42" s="474">
        <f t="shared" ref="N42" si="67">+N39+N40+N41</f>
        <v>844679</v>
      </c>
      <c r="O42" s="483">
        <f t="shared" ref="O42" si="68">+O39+O40+O41</f>
        <v>1649587</v>
      </c>
      <c r="P42" s="487">
        <f t="shared" ref="P42" si="69">+P39+P40+P41</f>
        <v>310</v>
      </c>
      <c r="Q42" s="170">
        <f t="shared" ref="Q42" si="70">+Q39+Q40+Q41</f>
        <v>1649897</v>
      </c>
      <c r="R42" s="43">
        <f t="shared" ref="R42" si="71">+R39+R40+R41</f>
        <v>595406</v>
      </c>
      <c r="S42" s="474">
        <f t="shared" ref="S42" si="72">+S39+S40+S41</f>
        <v>627677</v>
      </c>
      <c r="T42" s="483">
        <f t="shared" ref="T42" si="73">+T39+T40+T41</f>
        <v>1223083</v>
      </c>
      <c r="U42" s="487">
        <f t="shared" ref="U42" si="74">+U39+U40+U41</f>
        <v>268</v>
      </c>
      <c r="V42" s="170">
        <f t="shared" ref="V42" si="75">+V39+V40+V41</f>
        <v>1223351</v>
      </c>
      <c r="W42" s="46">
        <f>IF(Q42=0,0,((V42/Q42)-1)*100)</f>
        <v>-25.852886574131595</v>
      </c>
    </row>
    <row r="43" spans="1:23" ht="13.5" thickTop="1" x14ac:dyDescent="0.2">
      <c r="A43" s="3" t="str">
        <f t="shared" ref="A43" si="76">IF(ISERROR(F43/G43)," ",IF(F43/G43&gt;0.5,IF(F43/G43&lt;1.5," ","NOT OK"),"NOT OK"))</f>
        <v xml:space="preserve"> </v>
      </c>
      <c r="B43" s="106" t="s">
        <v>16</v>
      </c>
      <c r="C43" s="120">
        <v>1667</v>
      </c>
      <c r="D43" s="122">
        <v>1669</v>
      </c>
      <c r="E43" s="158">
        <f t="shared" ref="E43" si="77">SUM(C43:D43)</f>
        <v>3336</v>
      </c>
      <c r="F43" s="120">
        <v>58</v>
      </c>
      <c r="G43" s="122">
        <v>59</v>
      </c>
      <c r="H43" s="158">
        <f t="shared" ref="H43" si="78">SUM(F43:G43)</f>
        <v>117</v>
      </c>
      <c r="I43" s="123">
        <f t="shared" ref="I43" si="79">IF(E43=0,0,((H43/E43)-1)*100)</f>
        <v>-96.492805755395679</v>
      </c>
      <c r="J43" s="7"/>
      <c r="L43" s="13" t="s">
        <v>16</v>
      </c>
      <c r="M43" s="39">
        <v>233105</v>
      </c>
      <c r="N43" s="37">
        <v>238904</v>
      </c>
      <c r="O43" s="169">
        <f>+M43+N43</f>
        <v>472009</v>
      </c>
      <c r="P43" s="326">
        <v>141</v>
      </c>
      <c r="Q43" s="269">
        <f>O43+P43</f>
        <v>472150</v>
      </c>
      <c r="R43" s="39">
        <v>3713</v>
      </c>
      <c r="S43" s="37">
        <v>4668</v>
      </c>
      <c r="T43" s="169">
        <f>+R43+S43</f>
        <v>8381</v>
      </c>
      <c r="U43" s="326">
        <v>75</v>
      </c>
      <c r="V43" s="269">
        <f>T43+U43</f>
        <v>8456</v>
      </c>
      <c r="W43" s="40">
        <f t="shared" ref="W43" si="80">IF(Q43=0,0,((V43/Q43)-1)*100)</f>
        <v>-98.209043736100824</v>
      </c>
    </row>
    <row r="44" spans="1:23" x14ac:dyDescent="0.2">
      <c r="A44" s="3" t="str">
        <f t="shared" ref="A44" si="81">IF(ISERROR(F44/G44)," ",IF(F44/G44&gt;0.5,IF(F44/G44&lt;1.5," ","NOT OK"),"NOT OK"))</f>
        <v xml:space="preserve"> </v>
      </c>
      <c r="B44" s="106" t="s">
        <v>66</v>
      </c>
      <c r="C44" s="120">
        <v>1529</v>
      </c>
      <c r="D44" s="122">
        <v>1529</v>
      </c>
      <c r="E44" s="158">
        <f>SUM(C44:D44)</f>
        <v>3058</v>
      </c>
      <c r="F44" s="120">
        <v>217</v>
      </c>
      <c r="G44" s="122">
        <v>217</v>
      </c>
      <c r="H44" s="158">
        <f>SUM(F44:G44)</f>
        <v>434</v>
      </c>
      <c r="I44" s="123">
        <f t="shared" ref="I44" si="82">IF(E44=0,0,((H44/E44)-1)*100)</f>
        <v>-85.807717462393711</v>
      </c>
      <c r="J44" s="3"/>
      <c r="L44" s="13" t="s">
        <v>66</v>
      </c>
      <c r="M44" s="39">
        <v>221456</v>
      </c>
      <c r="N44" s="37">
        <v>218585</v>
      </c>
      <c r="O44" s="169">
        <f>+M44+N44</f>
        <v>440041</v>
      </c>
      <c r="P44" s="326">
        <v>132</v>
      </c>
      <c r="Q44" s="169">
        <f>O44+P44</f>
        <v>440173</v>
      </c>
      <c r="R44" s="39">
        <v>19204</v>
      </c>
      <c r="S44" s="37">
        <v>21376</v>
      </c>
      <c r="T44" s="169">
        <f>+R44+S44</f>
        <v>40580</v>
      </c>
      <c r="U44" s="326">
        <v>0</v>
      </c>
      <c r="V44" s="169">
        <f>T44+U44</f>
        <v>40580</v>
      </c>
      <c r="W44" s="40">
        <f t="shared" ref="W44" si="83">IF(Q44=0,0,((V44/Q44)-1)*100)</f>
        <v>-90.780897510751458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20">
        <v>1454</v>
      </c>
      <c r="D45" s="122">
        <v>1452</v>
      </c>
      <c r="E45" s="158">
        <f>SUM(C45:D45)</f>
        <v>2906</v>
      </c>
      <c r="F45" s="120">
        <v>411</v>
      </c>
      <c r="G45" s="122">
        <v>410</v>
      </c>
      <c r="H45" s="158">
        <f>SUM(F45:G45)</f>
        <v>821</v>
      </c>
      <c r="I45" s="123">
        <f>IF(E45=0,0,((H45/E45)-1)*100)</f>
        <v>-71.748107364074329</v>
      </c>
      <c r="J45" s="3"/>
      <c r="L45" s="13" t="s">
        <v>18</v>
      </c>
      <c r="M45" s="37">
        <v>214044</v>
      </c>
      <c r="N45" s="473">
        <v>215865</v>
      </c>
      <c r="O45" s="172">
        <f>+M45+N45</f>
        <v>429909</v>
      </c>
      <c r="P45" s="326">
        <v>0</v>
      </c>
      <c r="Q45" s="169">
        <f>O45+P45</f>
        <v>429909</v>
      </c>
      <c r="R45" s="37">
        <v>45395</v>
      </c>
      <c r="S45" s="473">
        <v>45691</v>
      </c>
      <c r="T45" s="172">
        <f>+R45+S45</f>
        <v>91086</v>
      </c>
      <c r="U45" s="326">
        <v>0</v>
      </c>
      <c r="V45" s="169">
        <f>T45+U45</f>
        <v>91086</v>
      </c>
      <c r="W45" s="40">
        <f>IF(Q45=0,0,((V45/Q45)-1)*100)</f>
        <v>-78.812725483765163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27">
        <f>+C43+C44+C45</f>
        <v>4650</v>
      </c>
      <c r="D46" s="135">
        <f>+D43+D44+D45</f>
        <v>4650</v>
      </c>
      <c r="E46" s="160">
        <f t="shared" ref="E46" si="84">+E43+E44+E45</f>
        <v>9300</v>
      </c>
      <c r="F46" s="127">
        <f t="shared" ref="F46" si="85">+F43+F44+F45</f>
        <v>686</v>
      </c>
      <c r="G46" s="135">
        <f t="shared" ref="G46" si="86">+G43+G44+G45</f>
        <v>686</v>
      </c>
      <c r="H46" s="160">
        <f t="shared" ref="H46" si="87">+H43+H44+H45</f>
        <v>1372</v>
      </c>
      <c r="I46" s="130">
        <f>IF(E46=0,0,((H46/E46)-1)*100)</f>
        <v>-85.247311827956992</v>
      </c>
      <c r="J46" s="9"/>
      <c r="K46" s="10"/>
      <c r="L46" s="47" t="s">
        <v>19</v>
      </c>
      <c r="M46" s="49">
        <f>+M43+M44+M45</f>
        <v>668605</v>
      </c>
      <c r="N46" s="475">
        <f t="shared" ref="N46" si="88">+N43+N44+N45</f>
        <v>673354</v>
      </c>
      <c r="O46" s="479">
        <f t="shared" ref="O46" si="89">+O43+O44+O45</f>
        <v>1341959</v>
      </c>
      <c r="P46" s="488">
        <f t="shared" ref="P46" si="90">+P43+P44+P45</f>
        <v>273</v>
      </c>
      <c r="Q46" s="171">
        <f t="shared" ref="Q46" si="91">+Q43+Q44+Q45</f>
        <v>1342232</v>
      </c>
      <c r="R46" s="49">
        <f t="shared" ref="R46" si="92">+R43+R44+R45</f>
        <v>68312</v>
      </c>
      <c r="S46" s="475">
        <f t="shared" ref="S46" si="93">+S43+S44+S45</f>
        <v>71735</v>
      </c>
      <c r="T46" s="479">
        <f t="shared" ref="T46" si="94">+T43+T44+T45</f>
        <v>140047</v>
      </c>
      <c r="U46" s="488">
        <f t="shared" ref="U46" si="95">+U43+U44+U45</f>
        <v>75</v>
      </c>
      <c r="V46" s="171">
        <f t="shared" ref="V46" si="96">+V43+V44+V45</f>
        <v>140122</v>
      </c>
      <c r="W46" s="50">
        <f>IF(Q46=0,0,((V46/Q46)-1)*100)</f>
        <v>-89.560523069037245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20</v>
      </c>
      <c r="C47" s="120">
        <v>1508</v>
      </c>
      <c r="D47" s="122">
        <v>1508</v>
      </c>
      <c r="E47" s="161">
        <f>SUM(C47:D47)</f>
        <v>3016</v>
      </c>
      <c r="F47" s="120">
        <v>931</v>
      </c>
      <c r="G47" s="122">
        <v>930</v>
      </c>
      <c r="H47" s="161">
        <f>SUM(F47:G47)</f>
        <v>1861</v>
      </c>
      <c r="I47" s="123">
        <f>IF(E47=0,0,((H47/E47)-1)*100)</f>
        <v>-38.295755968169765</v>
      </c>
      <c r="J47" s="3"/>
      <c r="L47" s="13" t="s">
        <v>21</v>
      </c>
      <c r="M47" s="37">
        <v>226895</v>
      </c>
      <c r="N47" s="473">
        <v>230260</v>
      </c>
      <c r="O47" s="172">
        <f>+M47+N47</f>
        <v>457155</v>
      </c>
      <c r="P47" s="326">
        <v>0</v>
      </c>
      <c r="Q47" s="169">
        <f>O47+P47</f>
        <v>457155</v>
      </c>
      <c r="R47" s="37">
        <v>108676</v>
      </c>
      <c r="S47" s="473">
        <v>107609</v>
      </c>
      <c r="T47" s="172">
        <f>+R47+S47</f>
        <v>216285</v>
      </c>
      <c r="U47" s="326">
        <v>151</v>
      </c>
      <c r="V47" s="169">
        <f>T47+U47</f>
        <v>216436</v>
      </c>
      <c r="W47" s="40">
        <f>IF(Q47=0,0,((V47/Q47)-1)*100)</f>
        <v>-52.655882578119019</v>
      </c>
    </row>
    <row r="48" spans="1:23" x14ac:dyDescent="0.2">
      <c r="A48" s="3" t="str">
        <f t="shared" ref="A48" si="97">IF(ISERROR(F48/G48)," ",IF(F48/G48&gt;0.5,IF(F48/G48&lt;1.5," ","NOT OK"),"NOT OK"))</f>
        <v xml:space="preserve"> </v>
      </c>
      <c r="B48" s="106" t="s">
        <v>22</v>
      </c>
      <c r="C48" s="120">
        <v>1490</v>
      </c>
      <c r="D48" s="122">
        <v>1491</v>
      </c>
      <c r="E48" s="152">
        <f>SUM(C48:D48)</f>
        <v>2981</v>
      </c>
      <c r="F48" s="120">
        <v>1168</v>
      </c>
      <c r="G48" s="122">
        <v>1169</v>
      </c>
      <c r="H48" s="152">
        <f>SUM(F48:G48)</f>
        <v>2337</v>
      </c>
      <c r="I48" s="123">
        <f t="shared" ref="I48" si="98">IF(E48=0,0,((H48/E48)-1)*100)</f>
        <v>-21.60348876216035</v>
      </c>
      <c r="J48" s="3"/>
      <c r="L48" s="13" t="s">
        <v>22</v>
      </c>
      <c r="M48" s="37">
        <v>220472</v>
      </c>
      <c r="N48" s="473">
        <v>231213</v>
      </c>
      <c r="O48" s="169">
        <f t="shared" ref="O48" si="99">+M48+N48</f>
        <v>451685</v>
      </c>
      <c r="P48" s="489">
        <v>0</v>
      </c>
      <c r="Q48" s="169">
        <f>O48+P48</f>
        <v>451685</v>
      </c>
      <c r="R48" s="37">
        <v>138363</v>
      </c>
      <c r="S48" s="473">
        <v>141865</v>
      </c>
      <c r="T48" s="169">
        <f t="shared" ref="T48" si="100">+R48+S48</f>
        <v>280228</v>
      </c>
      <c r="U48" s="489">
        <v>0</v>
      </c>
      <c r="V48" s="169">
        <f>T48+U48</f>
        <v>280228</v>
      </c>
      <c r="W48" s="40">
        <f t="shared" ref="W48" si="101">IF(Q48=0,0,((V48/Q48)-1)*100)</f>
        <v>-37.959418621384366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20">
        <v>1377</v>
      </c>
      <c r="D49" s="136">
        <v>1377</v>
      </c>
      <c r="E49" s="156">
        <f t="shared" ref="E49" si="102">SUM(C49:D49)</f>
        <v>2754</v>
      </c>
      <c r="F49" s="120">
        <v>1272</v>
      </c>
      <c r="G49" s="136">
        <v>1274</v>
      </c>
      <c r="H49" s="156">
        <f t="shared" ref="H49" si="103">SUM(F49:G49)</f>
        <v>2546</v>
      </c>
      <c r="I49" s="137">
        <f>IF(E49=0,0,((H49/E49)-1)*100)</f>
        <v>-7.5526506899055939</v>
      </c>
      <c r="J49" s="3"/>
      <c r="L49" s="13" t="s">
        <v>23</v>
      </c>
      <c r="M49" s="37">
        <v>199998</v>
      </c>
      <c r="N49" s="473">
        <v>202950</v>
      </c>
      <c r="O49" s="169">
        <f>+M49+N49</f>
        <v>402948</v>
      </c>
      <c r="P49" s="489">
        <v>0</v>
      </c>
      <c r="Q49" s="169">
        <f>O49+P49</f>
        <v>402948</v>
      </c>
      <c r="R49" s="37">
        <v>164394</v>
      </c>
      <c r="S49" s="473">
        <v>165575</v>
      </c>
      <c r="T49" s="169">
        <f>+R49+S49</f>
        <v>329969</v>
      </c>
      <c r="U49" s="489">
        <v>0</v>
      </c>
      <c r="V49" s="169">
        <f>T49+U49</f>
        <v>329969</v>
      </c>
      <c r="W49" s="40">
        <f>IF(Q49=0,0,((V49/Q49)-1)*100)</f>
        <v>-18.111269940538232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27">
        <f>+C47+C48+C49</f>
        <v>4375</v>
      </c>
      <c r="D50" s="135">
        <f t="shared" ref="D50" si="104">+D47+D48+D49</f>
        <v>4376</v>
      </c>
      <c r="E50" s="160">
        <f t="shared" ref="E50" si="105">+E47+E48+E49</f>
        <v>8751</v>
      </c>
      <c r="F50" s="127">
        <f t="shared" ref="F50" si="106">+F47+F48+F49</f>
        <v>3371</v>
      </c>
      <c r="G50" s="135">
        <f t="shared" ref="G50" si="107">+G47+G48+G49</f>
        <v>3373</v>
      </c>
      <c r="H50" s="160">
        <f t="shared" ref="H50" si="108">+H47+H48+H49</f>
        <v>6744</v>
      </c>
      <c r="I50" s="130">
        <f>IF(E50=0,0,((H50/E50)-1)*100)</f>
        <v>-22.934521768940698</v>
      </c>
      <c r="J50" s="9"/>
      <c r="K50" s="10"/>
      <c r="L50" s="47" t="s">
        <v>40</v>
      </c>
      <c r="M50" s="49">
        <f>+M47+M48+M49</f>
        <v>647365</v>
      </c>
      <c r="N50" s="475">
        <f t="shared" ref="N50" si="109">+N47+N48+N49</f>
        <v>664423</v>
      </c>
      <c r="O50" s="479">
        <f t="shared" ref="O50" si="110">+O47+O48+O49</f>
        <v>1311788</v>
      </c>
      <c r="P50" s="488">
        <f t="shared" ref="P50" si="111">+P47+P48+P49</f>
        <v>0</v>
      </c>
      <c r="Q50" s="171">
        <f t="shared" ref="Q50" si="112">+Q47+Q48+Q49</f>
        <v>1311788</v>
      </c>
      <c r="R50" s="49">
        <f t="shared" ref="R50" si="113">+R47+R48+R49</f>
        <v>411433</v>
      </c>
      <c r="S50" s="475">
        <f t="shared" ref="S50" si="114">+S47+S48+S49</f>
        <v>415049</v>
      </c>
      <c r="T50" s="479">
        <f t="shared" ref="T50" si="115">+T47+T48+T49</f>
        <v>826482</v>
      </c>
      <c r="U50" s="488">
        <f t="shared" ref="U50" si="116">+U47+U48+U49</f>
        <v>151</v>
      </c>
      <c r="V50" s="171">
        <f t="shared" ref="V50" si="117">+V47+V48+V49</f>
        <v>826633</v>
      </c>
      <c r="W50" s="50">
        <f>IF(Q50=0,0,((V50/Q50)-1)*100)</f>
        <v>-36.984253553165601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14364</v>
      </c>
      <c r="D51" s="128">
        <f t="shared" ref="D51:H51" si="118">+D42+D46+D50</f>
        <v>14367</v>
      </c>
      <c r="E51" s="510">
        <f t="shared" si="118"/>
        <v>28731</v>
      </c>
      <c r="F51" s="127">
        <f t="shared" si="118"/>
        <v>8754</v>
      </c>
      <c r="G51" s="129">
        <f t="shared" si="118"/>
        <v>8756</v>
      </c>
      <c r="H51" s="299">
        <f t="shared" si="118"/>
        <v>17510</v>
      </c>
      <c r="I51" s="130">
        <f>IF(E51=0,0,((H51/E51)-1)*100)</f>
        <v>-39.055375726567121</v>
      </c>
      <c r="J51" s="3"/>
      <c r="L51" s="41" t="s">
        <v>62</v>
      </c>
      <c r="M51" s="42">
        <f>+M42+M46+M50</f>
        <v>2120878</v>
      </c>
      <c r="N51" s="42">
        <f t="shared" ref="N51" si="119">+N42+N46+N50</f>
        <v>2182456</v>
      </c>
      <c r="O51" s="511">
        <f t="shared" ref="O51" si="120">+O42+O46+O50</f>
        <v>4303334</v>
      </c>
      <c r="P51" s="42">
        <f t="shared" ref="P51" si="121">+P42+P46+P50</f>
        <v>583</v>
      </c>
      <c r="Q51" s="511">
        <f t="shared" ref="Q51" si="122">+Q42+Q46+Q50</f>
        <v>4303917</v>
      </c>
      <c r="R51" s="42">
        <f t="shared" ref="R51" si="123">+R42+R46+R50</f>
        <v>1075151</v>
      </c>
      <c r="S51" s="42">
        <f t="shared" ref="S51" si="124">+S42+S46+S50</f>
        <v>1114461</v>
      </c>
      <c r="T51" s="511">
        <f t="shared" ref="T51" si="125">+T42+T46+T50</f>
        <v>2189612</v>
      </c>
      <c r="U51" s="42">
        <f t="shared" ref="U51" si="126">+U42+U46+U50</f>
        <v>494</v>
      </c>
      <c r="V51" s="511">
        <f>+V42+V46+V50</f>
        <v>2190106</v>
      </c>
      <c r="W51" s="46">
        <f>IF(Q51=0,0,((V51/Q51)-1)*100)</f>
        <v>-49.1136562345417</v>
      </c>
    </row>
    <row r="52" spans="1:23" ht="14.25" thickTop="1" thickBot="1" x14ac:dyDescent="0.25">
      <c r="A52" s="3" t="str">
        <f t="shared" ref="A52" si="127">IF(ISERROR(F52/G52)," ",IF(F52/G52&gt;0.5,IF(F52/G52&lt;1.5," ","NOT OK"),"NOT OK"))</f>
        <v xml:space="preserve"> </v>
      </c>
      <c r="B52" s="126" t="s">
        <v>63</v>
      </c>
      <c r="C52" s="127">
        <f>+C38+C42+C46+C50</f>
        <v>19489</v>
      </c>
      <c r="D52" s="129">
        <f t="shared" ref="D52:H52" si="128">+D38+D42+D46+D50</f>
        <v>19490</v>
      </c>
      <c r="E52" s="299">
        <f t="shared" si="128"/>
        <v>38979</v>
      </c>
      <c r="F52" s="127">
        <f t="shared" si="128"/>
        <v>13626</v>
      </c>
      <c r="G52" s="129">
        <f t="shared" si="128"/>
        <v>13632</v>
      </c>
      <c r="H52" s="299">
        <f t="shared" si="128"/>
        <v>27258</v>
      </c>
      <c r="I52" s="130">
        <f>IF(E52=0,0,((H52/E52)-1)*100)</f>
        <v>-30.070037712614482</v>
      </c>
      <c r="J52" s="3"/>
      <c r="L52" s="472" t="s">
        <v>63</v>
      </c>
      <c r="M52" s="43">
        <f>+M38+M42+M46+M50</f>
        <v>2908948</v>
      </c>
      <c r="N52" s="474">
        <f t="shared" ref="N52:V52" si="129">+N38+N42+N46+N50</f>
        <v>2966856</v>
      </c>
      <c r="O52" s="478">
        <f t="shared" si="129"/>
        <v>5875804</v>
      </c>
      <c r="P52" s="487">
        <f t="shared" si="129"/>
        <v>802</v>
      </c>
      <c r="Q52" s="301">
        <f t="shared" si="129"/>
        <v>5876606</v>
      </c>
      <c r="R52" s="43">
        <f t="shared" si="129"/>
        <v>1825161</v>
      </c>
      <c r="S52" s="474">
        <f t="shared" si="129"/>
        <v>1867754</v>
      </c>
      <c r="T52" s="478">
        <f t="shared" si="129"/>
        <v>3692915</v>
      </c>
      <c r="U52" s="487">
        <f t="shared" si="129"/>
        <v>563</v>
      </c>
      <c r="V52" s="301">
        <f t="shared" si="129"/>
        <v>3693478</v>
      </c>
      <c r="W52" s="46">
        <f>IF(Q52=0,0,((V52/Q52)-1)*100)</f>
        <v>-37.149470289483425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5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30">+C9+C35</f>
        <v>2059</v>
      </c>
      <c r="D61" s="122">
        <f t="shared" si="130"/>
        <v>2059</v>
      </c>
      <c r="E61" s="158">
        <f t="shared" si="130"/>
        <v>4118</v>
      </c>
      <c r="F61" s="120">
        <f t="shared" si="130"/>
        <v>2173</v>
      </c>
      <c r="G61" s="122">
        <f t="shared" si="130"/>
        <v>2175</v>
      </c>
      <c r="H61" s="158">
        <f t="shared" si="130"/>
        <v>4348</v>
      </c>
      <c r="I61" s="123">
        <f t="shared" ref="I61:I63" si="131">IF(E61=0,0,((H61/E61)-1)*100)</f>
        <v>5.5852355512384655</v>
      </c>
      <c r="J61" s="3"/>
      <c r="K61" s="6"/>
      <c r="L61" s="13" t="s">
        <v>10</v>
      </c>
      <c r="M61" s="39">
        <f t="shared" ref="M61:N67" si="132">+M9+M35</f>
        <v>297189</v>
      </c>
      <c r="N61" s="37">
        <f t="shared" si="132"/>
        <v>301346</v>
      </c>
      <c r="O61" s="169">
        <f>SUM(M61:N61)</f>
        <v>598535</v>
      </c>
      <c r="P61" s="38">
        <f t="shared" ref="P61:P67" si="133">P9+P35</f>
        <v>219</v>
      </c>
      <c r="Q61" s="172">
        <f>+O61+P61</f>
        <v>598754</v>
      </c>
      <c r="R61" s="39">
        <f t="shared" ref="R61:R67" si="134">+R9+R35</f>
        <v>321259</v>
      </c>
      <c r="S61" s="37">
        <f t="shared" ref="S61" si="135">+S9+S35</f>
        <v>322701</v>
      </c>
      <c r="T61" s="169">
        <f>SUM(R61:S61)</f>
        <v>643960</v>
      </c>
      <c r="U61" s="38">
        <f t="shared" ref="U61:U67" si="136">U9+U35</f>
        <v>0</v>
      </c>
      <c r="V61" s="172">
        <f>+T61+U61</f>
        <v>643960</v>
      </c>
      <c r="W61" s="40">
        <f t="shared" ref="W61" si="137">IF(Q61=0,0,((V61/Q61)-1)*100)</f>
        <v>7.5500121919853669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30"/>
        <v>2137</v>
      </c>
      <c r="D62" s="122">
        <f t="shared" si="130"/>
        <v>2137</v>
      </c>
      <c r="E62" s="158">
        <f t="shared" si="130"/>
        <v>4274</v>
      </c>
      <c r="F62" s="120">
        <f t="shared" si="130"/>
        <v>2187</v>
      </c>
      <c r="G62" s="122">
        <f t="shared" si="130"/>
        <v>2187</v>
      </c>
      <c r="H62" s="158">
        <f t="shared" si="130"/>
        <v>4374</v>
      </c>
      <c r="I62" s="123">
        <f t="shared" si="131"/>
        <v>2.3397285914833921</v>
      </c>
      <c r="J62" s="3"/>
      <c r="K62" s="6"/>
      <c r="L62" s="13" t="s">
        <v>11</v>
      </c>
      <c r="M62" s="39">
        <f t="shared" si="132"/>
        <v>323769</v>
      </c>
      <c r="N62" s="37">
        <f t="shared" si="132"/>
        <v>318523</v>
      </c>
      <c r="O62" s="169">
        <f t="shared" ref="O62:O65" si="138">SUM(M62:N62)</f>
        <v>642292</v>
      </c>
      <c r="P62" s="38">
        <f t="shared" si="133"/>
        <v>0</v>
      </c>
      <c r="Q62" s="172">
        <f t="shared" ref="Q62:Q65" si="139">+O62+P62</f>
        <v>642292</v>
      </c>
      <c r="R62" s="39">
        <f t="shared" si="134"/>
        <v>332233</v>
      </c>
      <c r="S62" s="37">
        <f t="shared" ref="S62" si="140">+S10+S36</f>
        <v>332588</v>
      </c>
      <c r="T62" s="169">
        <f t="shared" ref="T62:T65" si="141">SUM(R62:S62)</f>
        <v>664821</v>
      </c>
      <c r="U62" s="38">
        <f t="shared" si="136"/>
        <v>69</v>
      </c>
      <c r="V62" s="172">
        <f t="shared" ref="V62:V65" si="142">+T62+U62</f>
        <v>664890</v>
      </c>
      <c r="W62" s="40">
        <f t="shared" ref="W62:W65" si="143">IF(Q62=0,0,((V62/Q62)-1)*100)</f>
        <v>3.5183374539928813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30"/>
        <v>2358</v>
      </c>
      <c r="D63" s="125">
        <f t="shared" si="130"/>
        <v>2356</v>
      </c>
      <c r="E63" s="158">
        <f t="shared" si="130"/>
        <v>4714</v>
      </c>
      <c r="F63" s="124">
        <f t="shared" si="130"/>
        <v>2324</v>
      </c>
      <c r="G63" s="125">
        <f t="shared" si="130"/>
        <v>2325</v>
      </c>
      <c r="H63" s="158">
        <f t="shared" si="130"/>
        <v>4649</v>
      </c>
      <c r="I63" s="123">
        <f t="shared" si="131"/>
        <v>-1.3788714467543484</v>
      </c>
      <c r="J63" s="3"/>
      <c r="K63" s="6"/>
      <c r="L63" s="22" t="s">
        <v>12</v>
      </c>
      <c r="M63" s="39">
        <f t="shared" si="132"/>
        <v>370728</v>
      </c>
      <c r="N63" s="37">
        <f t="shared" si="132"/>
        <v>362020</v>
      </c>
      <c r="O63" s="169">
        <f t="shared" si="138"/>
        <v>732748</v>
      </c>
      <c r="P63" s="38">
        <f t="shared" si="133"/>
        <v>0</v>
      </c>
      <c r="Q63" s="172">
        <f t="shared" si="139"/>
        <v>732748</v>
      </c>
      <c r="R63" s="39">
        <f t="shared" si="134"/>
        <v>357493</v>
      </c>
      <c r="S63" s="37">
        <f t="shared" ref="S63" si="144">+S11+S37</f>
        <v>354390</v>
      </c>
      <c r="T63" s="169">
        <f t="shared" si="141"/>
        <v>711883</v>
      </c>
      <c r="U63" s="38">
        <f t="shared" si="136"/>
        <v>0</v>
      </c>
      <c r="V63" s="172">
        <f t="shared" si="142"/>
        <v>711883</v>
      </c>
      <c r="W63" s="40">
        <f t="shared" si="143"/>
        <v>-2.8475000955307972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30"/>
        <v>6554</v>
      </c>
      <c r="D64" s="129">
        <f t="shared" si="130"/>
        <v>6552</v>
      </c>
      <c r="E64" s="162">
        <f t="shared" si="130"/>
        <v>13106</v>
      </c>
      <c r="F64" s="127">
        <f t="shared" si="130"/>
        <v>6684</v>
      </c>
      <c r="G64" s="129">
        <f t="shared" si="130"/>
        <v>6687</v>
      </c>
      <c r="H64" s="162">
        <f t="shared" si="130"/>
        <v>13371</v>
      </c>
      <c r="I64" s="130">
        <f>IF(E64=0,0,((H64/E64)-1)*100)</f>
        <v>2.0219746680909534</v>
      </c>
      <c r="J64" s="3"/>
      <c r="L64" s="41" t="s">
        <v>57</v>
      </c>
      <c r="M64" s="45">
        <f t="shared" si="132"/>
        <v>991686</v>
      </c>
      <c r="N64" s="43">
        <f t="shared" si="132"/>
        <v>981889</v>
      </c>
      <c r="O64" s="170">
        <f t="shared" si="138"/>
        <v>1973575</v>
      </c>
      <c r="P64" s="43">
        <f t="shared" si="133"/>
        <v>219</v>
      </c>
      <c r="Q64" s="170">
        <f t="shared" si="139"/>
        <v>1973794</v>
      </c>
      <c r="R64" s="45">
        <f t="shared" si="134"/>
        <v>1010985</v>
      </c>
      <c r="S64" s="43">
        <f t="shared" ref="S64" si="145">+S12+S38</f>
        <v>1009679</v>
      </c>
      <c r="T64" s="170">
        <f t="shared" si="141"/>
        <v>2020664</v>
      </c>
      <c r="U64" s="43">
        <f t="shared" si="136"/>
        <v>69</v>
      </c>
      <c r="V64" s="170">
        <f t="shared" si="142"/>
        <v>2020733</v>
      </c>
      <c r="W64" s="46">
        <f t="shared" si="143"/>
        <v>2.3781103803132364</v>
      </c>
    </row>
    <row r="65" spans="1:23" ht="13.5" thickTop="1" x14ac:dyDescent="0.2">
      <c r="A65" s="3" t="str">
        <f t="shared" si="11"/>
        <v xml:space="preserve"> </v>
      </c>
      <c r="B65" s="106" t="s">
        <v>13</v>
      </c>
      <c r="C65" s="120">
        <f t="shared" si="130"/>
        <v>2472</v>
      </c>
      <c r="D65" s="122">
        <f t="shared" si="130"/>
        <v>2472</v>
      </c>
      <c r="E65" s="158">
        <f t="shared" si="130"/>
        <v>4944</v>
      </c>
      <c r="F65" s="120">
        <f t="shared" si="130"/>
        <v>2339</v>
      </c>
      <c r="G65" s="122">
        <f t="shared" si="130"/>
        <v>2339</v>
      </c>
      <c r="H65" s="158">
        <f t="shared" si="130"/>
        <v>4678</v>
      </c>
      <c r="I65" s="123">
        <f t="shared" ref="I65" si="146">IF(E65=0,0,((H65/E65)-1)*100)</f>
        <v>-5.3802588996763712</v>
      </c>
      <c r="J65" s="3"/>
      <c r="L65" s="13" t="s">
        <v>13</v>
      </c>
      <c r="M65" s="39">
        <f t="shared" si="132"/>
        <v>385583</v>
      </c>
      <c r="N65" s="37">
        <f t="shared" si="132"/>
        <v>392841</v>
      </c>
      <c r="O65" s="169">
        <f t="shared" si="138"/>
        <v>778424</v>
      </c>
      <c r="P65" s="38">
        <f t="shared" si="133"/>
        <v>164</v>
      </c>
      <c r="Q65" s="172">
        <f t="shared" si="139"/>
        <v>778588</v>
      </c>
      <c r="R65" s="39">
        <f t="shared" si="134"/>
        <v>352522</v>
      </c>
      <c r="S65" s="37">
        <f t="shared" ref="S65" si="147">+S13+S39</f>
        <v>363033</v>
      </c>
      <c r="T65" s="169">
        <f t="shared" si="141"/>
        <v>715555</v>
      </c>
      <c r="U65" s="38">
        <f t="shared" si="136"/>
        <v>121</v>
      </c>
      <c r="V65" s="172">
        <f t="shared" si="142"/>
        <v>715676</v>
      </c>
      <c r="W65" s="40">
        <f t="shared" si="143"/>
        <v>-8.0802683832784439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20">
        <f t="shared" si="130"/>
        <v>2181</v>
      </c>
      <c r="D66" s="122">
        <f t="shared" si="130"/>
        <v>2183</v>
      </c>
      <c r="E66" s="158">
        <f t="shared" si="130"/>
        <v>4364</v>
      </c>
      <c r="F66" s="120">
        <f t="shared" si="130"/>
        <v>2039</v>
      </c>
      <c r="G66" s="122">
        <f t="shared" si="130"/>
        <v>2036</v>
      </c>
      <c r="H66" s="158">
        <f t="shared" si="130"/>
        <v>4075</v>
      </c>
      <c r="I66" s="123">
        <f>IF(E66=0,0,((H66/E66)-1)*100)</f>
        <v>-6.6223648029330899</v>
      </c>
      <c r="J66" s="3"/>
      <c r="L66" s="13" t="s">
        <v>14</v>
      </c>
      <c r="M66" s="39">
        <f t="shared" si="132"/>
        <v>337400</v>
      </c>
      <c r="N66" s="37">
        <f t="shared" si="132"/>
        <v>355612</v>
      </c>
      <c r="O66" s="169">
        <f>SUM(M66:N66)</f>
        <v>693012</v>
      </c>
      <c r="P66" s="38">
        <f t="shared" si="133"/>
        <v>0</v>
      </c>
      <c r="Q66" s="172">
        <f>+O66+P66</f>
        <v>693012</v>
      </c>
      <c r="R66" s="39">
        <f t="shared" si="134"/>
        <v>245950</v>
      </c>
      <c r="S66" s="37">
        <f t="shared" ref="S66" si="148">+S14+S40</f>
        <v>266560</v>
      </c>
      <c r="T66" s="169">
        <f>SUM(R66:S66)</f>
        <v>512510</v>
      </c>
      <c r="U66" s="38">
        <f t="shared" si="136"/>
        <v>0</v>
      </c>
      <c r="V66" s="172">
        <f>+T66+U66</f>
        <v>512510</v>
      </c>
      <c r="W66" s="40">
        <f>IF(Q66=0,0,((V66/Q66)-1)*100)</f>
        <v>-26.046013633241561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20">
        <f t="shared" si="130"/>
        <v>2373</v>
      </c>
      <c r="D67" s="122">
        <f t="shared" si="130"/>
        <v>2373</v>
      </c>
      <c r="E67" s="158">
        <f t="shared" si="130"/>
        <v>4746</v>
      </c>
      <c r="F67" s="120">
        <f t="shared" si="130"/>
        <v>1536</v>
      </c>
      <c r="G67" s="122">
        <f t="shared" si="130"/>
        <v>1538</v>
      </c>
      <c r="H67" s="158">
        <f t="shared" si="130"/>
        <v>3074</v>
      </c>
      <c r="I67" s="123">
        <f>IF(E67=0,0,((H67/E67)-1)*100)</f>
        <v>-35.229667088074166</v>
      </c>
      <c r="J67" s="3"/>
      <c r="L67" s="13" t="s">
        <v>15</v>
      </c>
      <c r="M67" s="39">
        <f t="shared" si="132"/>
        <v>340472</v>
      </c>
      <c r="N67" s="37">
        <f t="shared" si="132"/>
        <v>357299</v>
      </c>
      <c r="O67" s="169">
        <f>SUM(M67:N67)</f>
        <v>697771</v>
      </c>
      <c r="P67" s="38">
        <f t="shared" si="133"/>
        <v>146</v>
      </c>
      <c r="Q67" s="172">
        <f>+O67+P67</f>
        <v>697917</v>
      </c>
      <c r="R67" s="39">
        <f t="shared" si="134"/>
        <v>132555</v>
      </c>
      <c r="S67" s="37">
        <f t="shared" ref="S67" si="149">+S15+S41</f>
        <v>147940</v>
      </c>
      <c r="T67" s="169">
        <f>SUM(R67:S67)</f>
        <v>280495</v>
      </c>
      <c r="U67" s="38">
        <f t="shared" si="136"/>
        <v>147</v>
      </c>
      <c r="V67" s="172">
        <f>+T67+U67</f>
        <v>280642</v>
      </c>
      <c r="W67" s="40">
        <f>IF(Q67=0,0,((V67/Q67)-1)*100)</f>
        <v>-59.7886281606552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27">
        <f>+C65+C66+C67</f>
        <v>7026</v>
      </c>
      <c r="D68" s="129">
        <f t="shared" ref="D68:H68" si="150">+D65+D66+D67</f>
        <v>7028</v>
      </c>
      <c r="E68" s="162">
        <f t="shared" si="150"/>
        <v>14054</v>
      </c>
      <c r="F68" s="127">
        <f t="shared" si="150"/>
        <v>5914</v>
      </c>
      <c r="G68" s="129">
        <f t="shared" si="150"/>
        <v>5913</v>
      </c>
      <c r="H68" s="162">
        <f t="shared" si="150"/>
        <v>11827</v>
      </c>
      <c r="I68" s="130">
        <f>IF(E68=0,0,((H68/E68)-1)*100)</f>
        <v>-15.84602248470186</v>
      </c>
      <c r="J68" s="3"/>
      <c r="L68" s="41" t="s">
        <v>61</v>
      </c>
      <c r="M68" s="43">
        <f>+M65+M66+M67</f>
        <v>1063455</v>
      </c>
      <c r="N68" s="474">
        <f t="shared" ref="N68:V68" si="151">+N65+N66+N67</f>
        <v>1105752</v>
      </c>
      <c r="O68" s="483">
        <f t="shared" si="151"/>
        <v>2169207</v>
      </c>
      <c r="P68" s="487">
        <f t="shared" si="151"/>
        <v>310</v>
      </c>
      <c r="Q68" s="170">
        <f t="shared" si="151"/>
        <v>2169517</v>
      </c>
      <c r="R68" s="43">
        <f t="shared" si="151"/>
        <v>731027</v>
      </c>
      <c r="S68" s="474">
        <f t="shared" ref="S68" si="152">+S65+S66+S67</f>
        <v>777533</v>
      </c>
      <c r="T68" s="483">
        <f t="shared" si="151"/>
        <v>1508560</v>
      </c>
      <c r="U68" s="487">
        <f t="shared" si="151"/>
        <v>268</v>
      </c>
      <c r="V68" s="170">
        <f t="shared" si="151"/>
        <v>1508828</v>
      </c>
      <c r="W68" s="46">
        <f>IF(Q68=0,0,((V68/Q68)-1)*100)</f>
        <v>-30.453276005673146</v>
      </c>
    </row>
    <row r="69" spans="1:23" ht="13.5" thickTop="1" x14ac:dyDescent="0.2">
      <c r="A69" s="3" t="str">
        <f t="shared" ref="A69" si="153">IF(ISERROR(F69/G69)," ",IF(F69/G69&gt;0.5,IF(F69/G69&lt;1.5," ","NOT OK"),"NOT OK"))</f>
        <v xml:space="preserve"> </v>
      </c>
      <c r="B69" s="106" t="s">
        <v>16</v>
      </c>
      <c r="C69" s="120">
        <f t="shared" ref="C69:H71" si="154">+C17+C43</f>
        <v>2175</v>
      </c>
      <c r="D69" s="122">
        <f t="shared" si="154"/>
        <v>2179</v>
      </c>
      <c r="E69" s="158">
        <f t="shared" si="154"/>
        <v>4354</v>
      </c>
      <c r="F69" s="120">
        <f t="shared" si="154"/>
        <v>58</v>
      </c>
      <c r="G69" s="122">
        <f t="shared" si="154"/>
        <v>59</v>
      </c>
      <c r="H69" s="158">
        <f t="shared" si="154"/>
        <v>117</v>
      </c>
      <c r="I69" s="123">
        <f t="shared" ref="I69" si="155">IF(E69=0,0,((H69/E69)-1)*100)</f>
        <v>-97.312815801561783</v>
      </c>
      <c r="J69" s="7"/>
      <c r="L69" s="13" t="s">
        <v>16</v>
      </c>
      <c r="M69" s="39">
        <f t="shared" ref="M69:N71" si="156">+M17+M43</f>
        <v>307487</v>
      </c>
      <c r="N69" s="37">
        <f t="shared" si="156"/>
        <v>311380</v>
      </c>
      <c r="O69" s="169">
        <f>SUM(M69:N69)</f>
        <v>618867</v>
      </c>
      <c r="P69" s="38">
        <f>P17+P43</f>
        <v>141</v>
      </c>
      <c r="Q69" s="172">
        <f>+O69+P69</f>
        <v>619008</v>
      </c>
      <c r="R69" s="39">
        <f t="shared" ref="R69:S71" si="157">+R17+R43</f>
        <v>3713</v>
      </c>
      <c r="S69" s="37">
        <f t="shared" si="157"/>
        <v>4668</v>
      </c>
      <c r="T69" s="169">
        <f>SUM(R69:S69)</f>
        <v>8381</v>
      </c>
      <c r="U69" s="38">
        <f>U17+U43</f>
        <v>75</v>
      </c>
      <c r="V69" s="172">
        <f>+T69+U69</f>
        <v>8456</v>
      </c>
      <c r="W69" s="40">
        <f t="shared" ref="W69" si="158">IF(Q69=0,0,((V69/Q69)-1)*100)</f>
        <v>-98.633943341604635</v>
      </c>
    </row>
    <row r="70" spans="1:23" x14ac:dyDescent="0.2">
      <c r="A70" s="3" t="str">
        <f t="shared" ref="A70" si="159">IF(ISERROR(F70/G70)," ",IF(F70/G70&gt;0.5,IF(F70/G70&lt;1.5," ","NOT OK"),"NOT OK"))</f>
        <v xml:space="preserve"> </v>
      </c>
      <c r="B70" s="106" t="s">
        <v>66</v>
      </c>
      <c r="C70" s="120">
        <f t="shared" si="154"/>
        <v>2054</v>
      </c>
      <c r="D70" s="122">
        <f t="shared" si="154"/>
        <v>2055</v>
      </c>
      <c r="E70" s="158">
        <f t="shared" si="154"/>
        <v>4109</v>
      </c>
      <c r="F70" s="120">
        <f t="shared" si="154"/>
        <v>219</v>
      </c>
      <c r="G70" s="122">
        <f t="shared" si="154"/>
        <v>219</v>
      </c>
      <c r="H70" s="158">
        <f t="shared" si="154"/>
        <v>438</v>
      </c>
      <c r="I70" s="123">
        <f t="shared" ref="I70" si="160">IF(E70=0,0,((H70/E70)-1)*100)</f>
        <v>-89.340472134339251</v>
      </c>
      <c r="J70" s="3"/>
      <c r="L70" s="13" t="s">
        <v>66</v>
      </c>
      <c r="M70" s="39">
        <f t="shared" si="156"/>
        <v>287766</v>
      </c>
      <c r="N70" s="37">
        <f t="shared" si="156"/>
        <v>287496</v>
      </c>
      <c r="O70" s="169">
        <f>SUM(M70:N70)</f>
        <v>575262</v>
      </c>
      <c r="P70" s="140">
        <f>P18+P44</f>
        <v>132</v>
      </c>
      <c r="Q70" s="169">
        <f>+O70+P70</f>
        <v>575394</v>
      </c>
      <c r="R70" s="39">
        <f t="shared" ref="R70" si="161">+R18+R44</f>
        <v>19204</v>
      </c>
      <c r="S70" s="37">
        <f t="shared" si="157"/>
        <v>21644</v>
      </c>
      <c r="T70" s="169">
        <f>SUM(R70:S70)</f>
        <v>40848</v>
      </c>
      <c r="U70" s="140">
        <f>U18+U44</f>
        <v>0</v>
      </c>
      <c r="V70" s="169">
        <f>+T70+U70</f>
        <v>40848</v>
      </c>
      <c r="W70" s="40">
        <f>IF(Q70=0,0,((V70/Q70)-1)*100)</f>
        <v>-92.900864451141302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20">
        <f t="shared" si="154"/>
        <v>1961</v>
      </c>
      <c r="D71" s="122">
        <f t="shared" si="154"/>
        <v>1961</v>
      </c>
      <c r="E71" s="158">
        <f t="shared" si="154"/>
        <v>3922</v>
      </c>
      <c r="F71" s="120">
        <f t="shared" si="154"/>
        <v>415</v>
      </c>
      <c r="G71" s="122">
        <f t="shared" si="154"/>
        <v>414</v>
      </c>
      <c r="H71" s="158">
        <f t="shared" si="154"/>
        <v>829</v>
      </c>
      <c r="I71" s="123">
        <f>IF(E71=0,0,((H71/E71)-1)*100)</f>
        <v>-78.862825089240189</v>
      </c>
      <c r="J71" s="3"/>
      <c r="L71" s="13" t="s">
        <v>18</v>
      </c>
      <c r="M71" s="39">
        <f t="shared" si="156"/>
        <v>282930</v>
      </c>
      <c r="N71" s="37">
        <f t="shared" si="156"/>
        <v>282418</v>
      </c>
      <c r="O71" s="169">
        <f>SUM(M71:N71)</f>
        <v>565348</v>
      </c>
      <c r="P71" s="140">
        <f>P19+P45</f>
        <v>0</v>
      </c>
      <c r="Q71" s="169">
        <f>+O71+P71</f>
        <v>565348</v>
      </c>
      <c r="R71" s="39">
        <f t="shared" ref="R71" si="162">+R19+R45</f>
        <v>45395</v>
      </c>
      <c r="S71" s="37">
        <f t="shared" si="157"/>
        <v>46090</v>
      </c>
      <c r="T71" s="169">
        <f>SUM(R71:S71)</f>
        <v>91485</v>
      </c>
      <c r="U71" s="140">
        <f>U19+U45</f>
        <v>0</v>
      </c>
      <c r="V71" s="169">
        <f>+T71+U71</f>
        <v>91485</v>
      </c>
      <c r="W71" s="40">
        <f>IF(Q71=0,0,((V71/Q71)-1)*100)</f>
        <v>-83.817931610264822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27">
        <f>+C69+C70+C71</f>
        <v>6190</v>
      </c>
      <c r="D72" s="135">
        <f>+D69+D70+D71</f>
        <v>6195</v>
      </c>
      <c r="E72" s="160">
        <f t="shared" ref="E72" si="163">+E69+E70+E71</f>
        <v>12385</v>
      </c>
      <c r="F72" s="127">
        <f t="shared" ref="F72" si="164">+F69+F70+F71</f>
        <v>692</v>
      </c>
      <c r="G72" s="135">
        <f t="shared" ref="G72" si="165">+G69+G70+G71</f>
        <v>692</v>
      </c>
      <c r="H72" s="160">
        <f t="shared" ref="H72" si="166">+H69+H70+H71</f>
        <v>1384</v>
      </c>
      <c r="I72" s="130">
        <f>IF(E72=0,0,((H72/E72)-1)*100)</f>
        <v>-88.825191764230922</v>
      </c>
      <c r="J72" s="9"/>
      <c r="K72" s="10"/>
      <c r="L72" s="47" t="s">
        <v>19</v>
      </c>
      <c r="M72" s="49">
        <f>+M69+M70+M71</f>
        <v>878183</v>
      </c>
      <c r="N72" s="475">
        <f t="shared" ref="N72" si="167">+N69+N70+N71</f>
        <v>881294</v>
      </c>
      <c r="O72" s="479">
        <f t="shared" ref="O72" si="168">+O69+O70+O71</f>
        <v>1759477</v>
      </c>
      <c r="P72" s="488">
        <f t="shared" ref="P72" si="169">+P69+P70+P71</f>
        <v>273</v>
      </c>
      <c r="Q72" s="171">
        <f t="shared" ref="Q72" si="170">+Q69+Q70+Q71</f>
        <v>1759750</v>
      </c>
      <c r="R72" s="49">
        <f t="shared" ref="R72:S72" si="171">+R69+R70+R71</f>
        <v>68312</v>
      </c>
      <c r="S72" s="475">
        <f t="shared" si="171"/>
        <v>72402</v>
      </c>
      <c r="T72" s="479">
        <f t="shared" ref="T72" si="172">+T69+T70+T71</f>
        <v>140714</v>
      </c>
      <c r="U72" s="488">
        <f t="shared" ref="U72" si="173">+U69+U70+U71</f>
        <v>75</v>
      </c>
      <c r="V72" s="171">
        <f t="shared" ref="V72" si="174">+V69+V70+V71</f>
        <v>140789</v>
      </c>
      <c r="W72" s="50">
        <f>IF(Q72=0,0,((V72/Q72)-1)*100)</f>
        <v>-91.99948856371644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20</v>
      </c>
      <c r="C73" s="120">
        <f t="shared" ref="C73:H75" si="175">+C21+C47</f>
        <v>2062</v>
      </c>
      <c r="D73" s="122">
        <f t="shared" si="175"/>
        <v>2062</v>
      </c>
      <c r="E73" s="161">
        <f t="shared" si="175"/>
        <v>4124</v>
      </c>
      <c r="F73" s="120">
        <f t="shared" si="175"/>
        <v>931</v>
      </c>
      <c r="G73" s="122">
        <f t="shared" si="175"/>
        <v>930</v>
      </c>
      <c r="H73" s="161">
        <f t="shared" si="175"/>
        <v>1861</v>
      </c>
      <c r="I73" s="123">
        <f>IF(E73=0,0,((H73/E73)-1)*100)</f>
        <v>-54.873908826382149</v>
      </c>
      <c r="J73" s="3"/>
      <c r="L73" s="13" t="s">
        <v>21</v>
      </c>
      <c r="M73" s="39">
        <f t="shared" ref="M73:N75" si="176">+M21+M47</f>
        <v>307055</v>
      </c>
      <c r="N73" s="37">
        <f t="shared" si="176"/>
        <v>305795</v>
      </c>
      <c r="O73" s="169">
        <f>SUM(M73:N73)</f>
        <v>612850</v>
      </c>
      <c r="P73" s="140">
        <f>P21+P47</f>
        <v>0</v>
      </c>
      <c r="Q73" s="169">
        <f>+O73+P73</f>
        <v>612850</v>
      </c>
      <c r="R73" s="39">
        <f t="shared" ref="R73:S75" si="177">+R21+R47</f>
        <v>108676</v>
      </c>
      <c r="S73" s="37">
        <f t="shared" si="177"/>
        <v>107609</v>
      </c>
      <c r="T73" s="169">
        <f>SUM(R73:S73)</f>
        <v>216285</v>
      </c>
      <c r="U73" s="140">
        <f>U21+U47</f>
        <v>151</v>
      </c>
      <c r="V73" s="169">
        <f>+T73+U73</f>
        <v>216436</v>
      </c>
      <c r="W73" s="40">
        <f t="shared" ref="W73" si="178">IF(Q73=0,0,((V73/Q73)-1)*100)</f>
        <v>-64.683690952109004</v>
      </c>
    </row>
    <row r="74" spans="1:23" x14ac:dyDescent="0.2">
      <c r="A74" s="3" t="str">
        <f t="shared" ref="A74" si="179">IF(ISERROR(F74/G74)," ",IF(F74/G74&gt;0.5,IF(F74/G74&lt;1.5," ","NOT OK"),"NOT OK"))</f>
        <v xml:space="preserve"> </v>
      </c>
      <c r="B74" s="106" t="s">
        <v>22</v>
      </c>
      <c r="C74" s="120">
        <f t="shared" si="175"/>
        <v>2062</v>
      </c>
      <c r="D74" s="122">
        <f t="shared" si="175"/>
        <v>2062</v>
      </c>
      <c r="E74" s="152">
        <f t="shared" si="175"/>
        <v>4124</v>
      </c>
      <c r="F74" s="120">
        <f t="shared" si="175"/>
        <v>1168</v>
      </c>
      <c r="G74" s="122">
        <f t="shared" si="175"/>
        <v>1169</v>
      </c>
      <c r="H74" s="152">
        <f t="shared" si="175"/>
        <v>2337</v>
      </c>
      <c r="I74" s="123">
        <f t="shared" ref="I74" si="180">IF(E74=0,0,((H74/E74)-1)*100)</f>
        <v>-43.331716779825413</v>
      </c>
      <c r="J74" s="3"/>
      <c r="L74" s="13" t="s">
        <v>22</v>
      </c>
      <c r="M74" s="39">
        <f t="shared" si="176"/>
        <v>302947</v>
      </c>
      <c r="N74" s="37">
        <f t="shared" si="176"/>
        <v>315514</v>
      </c>
      <c r="O74" s="169">
        <f t="shared" ref="O74" si="181">SUM(M74:N74)</f>
        <v>618461</v>
      </c>
      <c r="P74" s="140">
        <f>P22+P48</f>
        <v>0</v>
      </c>
      <c r="Q74" s="169">
        <f t="shared" ref="Q74" si="182">+O74+P74</f>
        <v>618461</v>
      </c>
      <c r="R74" s="39">
        <f t="shared" ref="R74" si="183">+R22+R48</f>
        <v>138363</v>
      </c>
      <c r="S74" s="37">
        <f t="shared" si="177"/>
        <v>141865</v>
      </c>
      <c r="T74" s="169">
        <f t="shared" ref="T74" si="184">SUM(R74:S74)</f>
        <v>280228</v>
      </c>
      <c r="U74" s="140">
        <f>U22+U48</f>
        <v>0</v>
      </c>
      <c r="V74" s="169">
        <f t="shared" ref="V74" si="185">+T74+U74</f>
        <v>280228</v>
      </c>
      <c r="W74" s="40">
        <f t="shared" ref="W74" si="186">IF(Q74=0,0,((V74/Q74)-1)*100)</f>
        <v>-54.689463038089706</v>
      </c>
    </row>
    <row r="75" spans="1:23" ht="13.5" thickBot="1" x14ac:dyDescent="0.25">
      <c r="A75" s="3" t="str">
        <f t="shared" ref="A75" si="187">IF(ISERROR(F75/G75)," ",IF(F75/G75&gt;0.5,IF(F75/G75&lt;1.5," ","NOT OK"),"NOT OK"))</f>
        <v xml:space="preserve"> </v>
      </c>
      <c r="B75" s="106" t="s">
        <v>23</v>
      </c>
      <c r="C75" s="120">
        <f t="shared" si="175"/>
        <v>1883</v>
      </c>
      <c r="D75" s="136">
        <f t="shared" si="175"/>
        <v>1884</v>
      </c>
      <c r="E75" s="156">
        <f t="shared" si="175"/>
        <v>3767</v>
      </c>
      <c r="F75" s="120">
        <f t="shared" si="175"/>
        <v>1272</v>
      </c>
      <c r="G75" s="136">
        <f t="shared" si="175"/>
        <v>1274</v>
      </c>
      <c r="H75" s="156">
        <f t="shared" si="175"/>
        <v>2546</v>
      </c>
      <c r="I75" s="137">
        <f>IF(E75=0,0,((H75/E75)-1)*100)</f>
        <v>-32.41306079108044</v>
      </c>
      <c r="J75" s="3"/>
      <c r="L75" s="13" t="s">
        <v>23</v>
      </c>
      <c r="M75" s="39">
        <f t="shared" si="176"/>
        <v>266597</v>
      </c>
      <c r="N75" s="37">
        <f t="shared" si="176"/>
        <v>267783</v>
      </c>
      <c r="O75" s="169">
        <f>SUM(M75:N75)</f>
        <v>534380</v>
      </c>
      <c r="P75" s="38">
        <f>P23+P49</f>
        <v>0</v>
      </c>
      <c r="Q75" s="172">
        <f>+O75+P75</f>
        <v>534380</v>
      </c>
      <c r="R75" s="39">
        <f t="shared" ref="R75" si="188">+R23+R49</f>
        <v>164394</v>
      </c>
      <c r="S75" s="37">
        <f t="shared" si="177"/>
        <v>165575</v>
      </c>
      <c r="T75" s="169">
        <f>SUM(R75:S75)</f>
        <v>329969</v>
      </c>
      <c r="U75" s="38">
        <f>U23+U49</f>
        <v>0</v>
      </c>
      <c r="V75" s="172">
        <f>+T75+U75</f>
        <v>329969</v>
      </c>
      <c r="W75" s="40">
        <f>IF(Q75=0,0,((V75/Q75)-1)*100)</f>
        <v>-38.251992963808526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27">
        <f>+C73+C74+C75</f>
        <v>6007</v>
      </c>
      <c r="D76" s="135">
        <f t="shared" ref="D76" si="189">+D73+D74+D75</f>
        <v>6008</v>
      </c>
      <c r="E76" s="160">
        <f t="shared" ref="E76" si="190">+E73+E74+E75</f>
        <v>12015</v>
      </c>
      <c r="F76" s="127">
        <f t="shared" ref="F76" si="191">+F73+F74+F75</f>
        <v>3371</v>
      </c>
      <c r="G76" s="135">
        <f t="shared" ref="G76" si="192">+G73+G74+G75</f>
        <v>3373</v>
      </c>
      <c r="H76" s="160">
        <f t="shared" ref="H76" si="193">+H73+H74+H75</f>
        <v>6744</v>
      </c>
      <c r="I76" s="130">
        <f>IF(E76=0,0,((H76/E76)-1)*100)</f>
        <v>-43.870162297128587</v>
      </c>
      <c r="J76" s="9"/>
      <c r="K76" s="10"/>
      <c r="L76" s="47" t="s">
        <v>40</v>
      </c>
      <c r="M76" s="49">
        <f>+M73+M74+M75</f>
        <v>876599</v>
      </c>
      <c r="N76" s="475">
        <f t="shared" ref="N76" si="194">+N73+N74+N75</f>
        <v>889092</v>
      </c>
      <c r="O76" s="479">
        <f t="shared" ref="O76" si="195">+O73+O74+O75</f>
        <v>1765691</v>
      </c>
      <c r="P76" s="488">
        <f t="shared" ref="P76" si="196">+P73+P74+P75</f>
        <v>0</v>
      </c>
      <c r="Q76" s="171">
        <f t="shared" ref="Q76" si="197">+Q73+Q74+Q75</f>
        <v>1765691</v>
      </c>
      <c r="R76" s="49">
        <f t="shared" ref="R76:S76" si="198">+R73+R74+R75</f>
        <v>411433</v>
      </c>
      <c r="S76" s="475">
        <f t="shared" si="198"/>
        <v>415049</v>
      </c>
      <c r="T76" s="479">
        <f t="shared" ref="T76" si="199">+T73+T74+T75</f>
        <v>826482</v>
      </c>
      <c r="U76" s="488">
        <f t="shared" ref="U76" si="200">+U73+U74+U75</f>
        <v>151</v>
      </c>
      <c r="V76" s="171">
        <f t="shared" ref="V76" si="201">+V73+V74+V75</f>
        <v>826633</v>
      </c>
      <c r="W76" s="50">
        <f>IF(Q76=0,0,((V76/Q76)-1)*100)</f>
        <v>-53.183597809582771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19223</v>
      </c>
      <c r="D77" s="128">
        <f t="shared" ref="D77:H77" si="202">+D68+D72+D76</f>
        <v>19231</v>
      </c>
      <c r="E77" s="510">
        <f t="shared" si="202"/>
        <v>38454</v>
      </c>
      <c r="F77" s="127">
        <f t="shared" si="202"/>
        <v>9977</v>
      </c>
      <c r="G77" s="129">
        <f t="shared" si="202"/>
        <v>9978</v>
      </c>
      <c r="H77" s="299">
        <f t="shared" si="202"/>
        <v>19955</v>
      </c>
      <c r="I77" s="130">
        <f>IF(E77=0,0,((H77/E77)-1)*100)</f>
        <v>-48.106828938471935</v>
      </c>
      <c r="J77" s="3"/>
      <c r="L77" s="41" t="s">
        <v>62</v>
      </c>
      <c r="M77" s="42">
        <f>+M68+M72+M76</f>
        <v>2818237</v>
      </c>
      <c r="N77" s="42">
        <f t="shared" ref="N77" si="203">+N68+N72+N76</f>
        <v>2876138</v>
      </c>
      <c r="O77" s="511">
        <f t="shared" ref="O77" si="204">+O68+O72+O76</f>
        <v>5694375</v>
      </c>
      <c r="P77" s="42">
        <f t="shared" ref="P77" si="205">+P68+P72+P76</f>
        <v>583</v>
      </c>
      <c r="Q77" s="511">
        <f t="shared" ref="Q77" si="206">+Q68+Q72+Q76</f>
        <v>5694958</v>
      </c>
      <c r="R77" s="42">
        <f t="shared" ref="R77:S77" si="207">+R68+R72+R76</f>
        <v>1210772</v>
      </c>
      <c r="S77" s="42">
        <f t="shared" si="207"/>
        <v>1264984</v>
      </c>
      <c r="T77" s="511">
        <f t="shared" ref="T77" si="208">+T68+T72+T76</f>
        <v>2475756</v>
      </c>
      <c r="U77" s="42">
        <f t="shared" ref="U77" si="209">+U68+U72+U76</f>
        <v>494</v>
      </c>
      <c r="V77" s="511">
        <f>+V68+V72+V76</f>
        <v>2476250</v>
      </c>
      <c r="W77" s="46">
        <f>IF(Q77=0,0,((V77/Q77)-1)*100)</f>
        <v>-56.51855553631826</v>
      </c>
    </row>
    <row r="78" spans="1:23" ht="14.25" thickTop="1" thickBot="1" x14ac:dyDescent="0.25">
      <c r="A78" s="3" t="str">
        <f t="shared" ref="A78" si="210">IF(ISERROR(F78/G78)," ",IF(F78/G78&gt;0.5,IF(F78/G78&lt;1.5," ","NOT OK"),"NOT OK"))</f>
        <v xml:space="preserve"> </v>
      </c>
      <c r="B78" s="126" t="s">
        <v>63</v>
      </c>
      <c r="C78" s="127">
        <f>+C64+C68+C72+C76</f>
        <v>25777</v>
      </c>
      <c r="D78" s="129">
        <f t="shared" ref="D78:H78" si="211">+D64+D68+D72+D76</f>
        <v>25783</v>
      </c>
      <c r="E78" s="299">
        <f t="shared" si="211"/>
        <v>51560</v>
      </c>
      <c r="F78" s="127">
        <f t="shared" si="211"/>
        <v>16661</v>
      </c>
      <c r="G78" s="129">
        <f t="shared" si="211"/>
        <v>16665</v>
      </c>
      <c r="H78" s="299">
        <f t="shared" si="211"/>
        <v>33326</v>
      </c>
      <c r="I78" s="130">
        <f>IF(E78=0,0,((H78/E78)-1)*100)</f>
        <v>-35.364623739332814</v>
      </c>
      <c r="J78" s="3"/>
      <c r="L78" s="472" t="s">
        <v>63</v>
      </c>
      <c r="M78" s="43">
        <f>+M64+M68+M72+M76</f>
        <v>3809923</v>
      </c>
      <c r="N78" s="474">
        <f t="shared" ref="N78:V78" si="212">+N64+N68+N72+N76</f>
        <v>3858027</v>
      </c>
      <c r="O78" s="478">
        <f t="shared" si="212"/>
        <v>7667950</v>
      </c>
      <c r="P78" s="487">
        <f t="shared" si="212"/>
        <v>802</v>
      </c>
      <c r="Q78" s="301">
        <f t="shared" si="212"/>
        <v>7668752</v>
      </c>
      <c r="R78" s="43">
        <f t="shared" si="212"/>
        <v>2221757</v>
      </c>
      <c r="S78" s="474">
        <f t="shared" ref="S78" si="213">+S64+S68+S72+S76</f>
        <v>2274663</v>
      </c>
      <c r="T78" s="478">
        <f t="shared" si="212"/>
        <v>4496420</v>
      </c>
      <c r="U78" s="487">
        <f t="shared" si="212"/>
        <v>563</v>
      </c>
      <c r="V78" s="301">
        <f t="shared" si="212"/>
        <v>4496983</v>
      </c>
      <c r="W78" s="46">
        <f>IF(Q78=0,0,((V78/Q78)-1)*100)</f>
        <v>-41.35965017515236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311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v>29</v>
      </c>
      <c r="N87" s="76">
        <v>27</v>
      </c>
      <c r="O87" s="182">
        <f>M87+N87</f>
        <v>56</v>
      </c>
      <c r="P87" s="77">
        <v>0</v>
      </c>
      <c r="Q87" s="182">
        <f>O87+P87</f>
        <v>56</v>
      </c>
      <c r="R87" s="75">
        <v>14</v>
      </c>
      <c r="S87" s="76">
        <v>72</v>
      </c>
      <c r="T87" s="182">
        <f>R87+S87</f>
        <v>86</v>
      </c>
      <c r="U87" s="77">
        <v>0</v>
      </c>
      <c r="V87" s="182">
        <f>T87+U87</f>
        <v>86</v>
      </c>
      <c r="W87" s="78">
        <f>IF(Q87=0,0,((V87/Q87)-1)*100)</f>
        <v>53.571428571428584</v>
      </c>
    </row>
    <row r="88" spans="12:23" x14ac:dyDescent="0.2">
      <c r="L88" s="59" t="s">
        <v>11</v>
      </c>
      <c r="M88" s="75">
        <v>39</v>
      </c>
      <c r="N88" s="76">
        <v>38</v>
      </c>
      <c r="O88" s="182">
        <f>M88+N88</f>
        <v>77</v>
      </c>
      <c r="P88" s="77">
        <v>0</v>
      </c>
      <c r="Q88" s="182">
        <f>O88+P88</f>
        <v>77</v>
      </c>
      <c r="R88" s="75">
        <v>15</v>
      </c>
      <c r="S88" s="76">
        <v>107</v>
      </c>
      <c r="T88" s="182">
        <f>R88+S88</f>
        <v>122</v>
      </c>
      <c r="U88" s="77">
        <v>0</v>
      </c>
      <c r="V88" s="182">
        <f>T88+U88</f>
        <v>122</v>
      </c>
      <c r="W88" s="78">
        <f>IF(Q88=0,0,((V88/Q88)-1)*100)</f>
        <v>58.441558441558449</v>
      </c>
    </row>
    <row r="89" spans="12:23" ht="13.5" thickBot="1" x14ac:dyDescent="0.25">
      <c r="L89" s="64" t="s">
        <v>12</v>
      </c>
      <c r="M89" s="75">
        <v>30</v>
      </c>
      <c r="N89" s="76">
        <v>59</v>
      </c>
      <c r="O89" s="182">
        <f>M89+N89</f>
        <v>89</v>
      </c>
      <c r="P89" s="77">
        <v>0</v>
      </c>
      <c r="Q89" s="182">
        <f t="shared" ref="Q89" si="214">O89+P89</f>
        <v>89</v>
      </c>
      <c r="R89" s="75">
        <v>23</v>
      </c>
      <c r="S89" s="76">
        <v>128</v>
      </c>
      <c r="T89" s="182">
        <f>R89+S89</f>
        <v>151</v>
      </c>
      <c r="U89" s="77">
        <v>0</v>
      </c>
      <c r="V89" s="182">
        <f t="shared" ref="V89" si="215">T89+U89</f>
        <v>151</v>
      </c>
      <c r="W89" s="78">
        <f>IF(Q89=0,0,((V89/Q89)-1)*100)</f>
        <v>69.662921348314597</v>
      </c>
    </row>
    <row r="90" spans="12:23" ht="14.25" thickTop="1" thickBot="1" x14ac:dyDescent="0.25">
      <c r="L90" s="79" t="s">
        <v>57</v>
      </c>
      <c r="M90" s="80">
        <f t="shared" ref="M90:Q90" si="216">+M87+M88+M89</f>
        <v>98</v>
      </c>
      <c r="N90" s="81">
        <f t="shared" si="216"/>
        <v>124</v>
      </c>
      <c r="O90" s="183">
        <f t="shared" si="216"/>
        <v>222</v>
      </c>
      <c r="P90" s="80">
        <f t="shared" si="216"/>
        <v>0</v>
      </c>
      <c r="Q90" s="183">
        <f t="shared" si="216"/>
        <v>222</v>
      </c>
      <c r="R90" s="80">
        <f t="shared" ref="R90:V90" si="217">+R87+R88+R89</f>
        <v>52</v>
      </c>
      <c r="S90" s="81">
        <f t="shared" si="217"/>
        <v>307</v>
      </c>
      <c r="T90" s="183">
        <f t="shared" si="217"/>
        <v>359</v>
      </c>
      <c r="U90" s="80">
        <f t="shared" si="217"/>
        <v>0</v>
      </c>
      <c r="V90" s="183">
        <f t="shared" si="217"/>
        <v>359</v>
      </c>
      <c r="W90" s="82">
        <f>IF(Q90=0,0,((V90/Q90)-1)*100)</f>
        <v>61.7117117117117</v>
      </c>
    </row>
    <row r="91" spans="12:23" ht="13.5" thickTop="1" x14ac:dyDescent="0.2">
      <c r="L91" s="59" t="s">
        <v>13</v>
      </c>
      <c r="M91" s="75">
        <v>33</v>
      </c>
      <c r="N91" s="76">
        <v>74</v>
      </c>
      <c r="O91" s="325">
        <f t="shared" ref="O91" si="218">+M91+N91</f>
        <v>107</v>
      </c>
      <c r="P91" s="77">
        <v>0</v>
      </c>
      <c r="Q91" s="182">
        <f>O91+P91</f>
        <v>107</v>
      </c>
      <c r="R91" s="75">
        <v>23</v>
      </c>
      <c r="S91" s="76">
        <v>69</v>
      </c>
      <c r="T91" s="325">
        <f>R91+S91</f>
        <v>92</v>
      </c>
      <c r="U91" s="77">
        <v>0</v>
      </c>
      <c r="V91" s="182">
        <f>T91+U91</f>
        <v>92</v>
      </c>
      <c r="W91" s="78">
        <f t="shared" ref="W91" si="219">IF(Q91=0,0,((V91/Q91)-1)*100)</f>
        <v>-14.018691588785048</v>
      </c>
    </row>
    <row r="92" spans="12:23" x14ac:dyDescent="0.2">
      <c r="L92" s="59" t="s">
        <v>14</v>
      </c>
      <c r="M92" s="75">
        <v>11</v>
      </c>
      <c r="N92" s="76">
        <v>30</v>
      </c>
      <c r="O92" s="182">
        <f>+M92+N92</f>
        <v>41</v>
      </c>
      <c r="P92" s="77">
        <v>0</v>
      </c>
      <c r="Q92" s="182">
        <f>O92+P92</f>
        <v>41</v>
      </c>
      <c r="R92" s="75">
        <v>3</v>
      </c>
      <c r="S92" s="76">
        <v>47</v>
      </c>
      <c r="T92" s="182">
        <f t="shared" ref="T92:T94" si="220">R92+S92</f>
        <v>50</v>
      </c>
      <c r="U92" s="77">
        <v>0</v>
      </c>
      <c r="V92" s="182">
        <f>T92+U92</f>
        <v>50</v>
      </c>
      <c r="W92" s="78">
        <f t="shared" ref="W92:W95" si="221">IF(Q92=0,0,((V92/Q92)-1)*100)</f>
        <v>21.95121951219512</v>
      </c>
    </row>
    <row r="93" spans="12:23" ht="13.5" thickBot="1" x14ac:dyDescent="0.25">
      <c r="L93" s="59" t="s">
        <v>15</v>
      </c>
      <c r="M93" s="75">
        <v>13</v>
      </c>
      <c r="N93" s="76">
        <v>71</v>
      </c>
      <c r="O93" s="208">
        <f>+M93+N93</f>
        <v>84</v>
      </c>
      <c r="P93" s="77">
        <v>0</v>
      </c>
      <c r="Q93" s="182">
        <f>O93+P93</f>
        <v>84</v>
      </c>
      <c r="R93" s="75">
        <v>15</v>
      </c>
      <c r="S93" s="76">
        <v>51</v>
      </c>
      <c r="T93" s="208">
        <f t="shared" si="220"/>
        <v>66</v>
      </c>
      <c r="U93" s="77">
        <v>0</v>
      </c>
      <c r="V93" s="182">
        <f>T93+U93</f>
        <v>66</v>
      </c>
      <c r="W93" s="78">
        <f>IF(Q93=0,0,((V93/Q93)-1)*100)</f>
        <v>-21.428571428571431</v>
      </c>
    </row>
    <row r="94" spans="12:23" ht="14.25" thickTop="1" thickBot="1" x14ac:dyDescent="0.25">
      <c r="L94" s="79" t="s">
        <v>61</v>
      </c>
      <c r="M94" s="80">
        <f>+M91+M92+M93</f>
        <v>57</v>
      </c>
      <c r="N94" s="81">
        <f t="shared" ref="N94" si="222">+N91+N92+N93</f>
        <v>175</v>
      </c>
      <c r="O94" s="183">
        <f t="shared" ref="O94" si="223">+O91+O92+O93</f>
        <v>232</v>
      </c>
      <c r="P94" s="80">
        <f t="shared" ref="P94" si="224">+P91+P92+P93</f>
        <v>0</v>
      </c>
      <c r="Q94" s="183">
        <f t="shared" ref="Q94" si="225">+Q91+Q92+Q93</f>
        <v>232</v>
      </c>
      <c r="R94" s="80">
        <f>+R91+R92+R93</f>
        <v>41</v>
      </c>
      <c r="S94" s="81">
        <f>+S91+S92+S93</f>
        <v>167</v>
      </c>
      <c r="T94" s="183">
        <f t="shared" si="220"/>
        <v>208</v>
      </c>
      <c r="U94" s="80">
        <f t="shared" ref="U94" si="226">+U91+U92+U93</f>
        <v>0</v>
      </c>
      <c r="V94" s="183">
        <f t="shared" ref="V94" si="227">+V91+V92+V93</f>
        <v>208</v>
      </c>
      <c r="W94" s="82">
        <f>IF(Q94=0,0,((V94/Q94)-1)*100)</f>
        <v>-10.344827586206895</v>
      </c>
    </row>
    <row r="95" spans="12:23" ht="13.5" thickTop="1" x14ac:dyDescent="0.2">
      <c r="L95" s="59" t="s">
        <v>16</v>
      </c>
      <c r="M95" s="75">
        <v>3</v>
      </c>
      <c r="N95" s="76">
        <v>60</v>
      </c>
      <c r="O95" s="182">
        <f>+M95+N95</f>
        <v>63</v>
      </c>
      <c r="P95" s="77">
        <v>0</v>
      </c>
      <c r="Q95" s="182">
        <f>O95+P95</f>
        <v>63</v>
      </c>
      <c r="R95" s="75">
        <v>0</v>
      </c>
      <c r="S95" s="76">
        <v>0</v>
      </c>
      <c r="T95" s="182">
        <f>+R95+S95</f>
        <v>0</v>
      </c>
      <c r="U95" s="77">
        <v>0</v>
      </c>
      <c r="V95" s="182">
        <f>T95+U95</f>
        <v>0</v>
      </c>
      <c r="W95" s="78">
        <f t="shared" si="221"/>
        <v>-100</v>
      </c>
    </row>
    <row r="96" spans="12:23" x14ac:dyDescent="0.2">
      <c r="L96" s="59" t="s">
        <v>66</v>
      </c>
      <c r="M96" s="75">
        <v>3</v>
      </c>
      <c r="N96" s="76">
        <v>65</v>
      </c>
      <c r="O96" s="182">
        <f>+M96+N96</f>
        <v>68</v>
      </c>
      <c r="P96" s="77">
        <v>0</v>
      </c>
      <c r="Q96" s="182">
        <f>O96+P96</f>
        <v>68</v>
      </c>
      <c r="R96" s="75">
        <v>0</v>
      </c>
      <c r="S96" s="76">
        <v>0</v>
      </c>
      <c r="T96" s="182">
        <f>+R96+S96</f>
        <v>0</v>
      </c>
      <c r="U96" s="77">
        <v>0</v>
      </c>
      <c r="V96" s="182">
        <f>T96+U96</f>
        <v>0</v>
      </c>
      <c r="W96" s="78">
        <f t="shared" ref="W96" si="228">IF(Q96=0,0,((V96/Q96)-1)*100)</f>
        <v>-100</v>
      </c>
    </row>
    <row r="97" spans="1:23" ht="13.5" thickBot="1" x14ac:dyDescent="0.25">
      <c r="L97" s="59" t="s">
        <v>18</v>
      </c>
      <c r="M97" s="75">
        <v>8</v>
      </c>
      <c r="N97" s="76">
        <v>64</v>
      </c>
      <c r="O97" s="184">
        <f>+M97+N97</f>
        <v>72</v>
      </c>
      <c r="P97" s="83">
        <v>0</v>
      </c>
      <c r="Q97" s="184">
        <f>O97+P97</f>
        <v>72</v>
      </c>
      <c r="R97" s="75">
        <v>0</v>
      </c>
      <c r="S97" s="76">
        <v>0</v>
      </c>
      <c r="T97" s="184">
        <f>+R97+S97</f>
        <v>0</v>
      </c>
      <c r="U97" s="83">
        <v>0</v>
      </c>
      <c r="V97" s="184">
        <f>T97+U97</f>
        <v>0</v>
      </c>
      <c r="W97" s="78">
        <f>IF(Q97=0,0,((V97/Q97)-1)*100)</f>
        <v>-100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14</v>
      </c>
      <c r="N98" s="85">
        <f t="shared" ref="N98:V98" si="229">+N95+N96+N97</f>
        <v>189</v>
      </c>
      <c r="O98" s="185">
        <f t="shared" si="229"/>
        <v>203</v>
      </c>
      <c r="P98" s="86">
        <f t="shared" si="229"/>
        <v>0</v>
      </c>
      <c r="Q98" s="185">
        <f t="shared" si="229"/>
        <v>203</v>
      </c>
      <c r="R98" s="85">
        <f t="shared" si="229"/>
        <v>0</v>
      </c>
      <c r="S98" s="85">
        <f t="shared" si="229"/>
        <v>0</v>
      </c>
      <c r="T98" s="185">
        <f t="shared" si="229"/>
        <v>0</v>
      </c>
      <c r="U98" s="86">
        <f t="shared" si="229"/>
        <v>0</v>
      </c>
      <c r="V98" s="185">
        <f t="shared" si="229"/>
        <v>0</v>
      </c>
      <c r="W98" s="87">
        <f>IF(Q98=0,0,((V98/Q98)-1)*100)</f>
        <v>-100</v>
      </c>
    </row>
    <row r="99" spans="1:23" ht="13.5" thickTop="1" x14ac:dyDescent="0.2">
      <c r="L99" s="59" t="s">
        <v>21</v>
      </c>
      <c r="M99" s="75">
        <v>2</v>
      </c>
      <c r="N99" s="76">
        <v>84</v>
      </c>
      <c r="O99" s="184">
        <f>+M99+N99</f>
        <v>86</v>
      </c>
      <c r="P99" s="88">
        <v>0</v>
      </c>
      <c r="Q99" s="184">
        <f>O99+P99</f>
        <v>86</v>
      </c>
      <c r="R99" s="75">
        <v>0</v>
      </c>
      <c r="S99" s="76">
        <v>0</v>
      </c>
      <c r="T99" s="184">
        <f>+R99+S99</f>
        <v>0</v>
      </c>
      <c r="U99" s="88">
        <v>0</v>
      </c>
      <c r="V99" s="184">
        <f>T99+U99</f>
        <v>0</v>
      </c>
      <c r="W99" s="78">
        <f>IF(Q99=0,0,((V99/Q99)-1)*100)</f>
        <v>-100</v>
      </c>
    </row>
    <row r="100" spans="1:23" x14ac:dyDescent="0.2">
      <c r="L100" s="59" t="s">
        <v>22</v>
      </c>
      <c r="M100" s="75">
        <v>6</v>
      </c>
      <c r="N100" s="76">
        <v>70</v>
      </c>
      <c r="O100" s="184">
        <f t="shared" ref="O100" si="230">+M100+N100</f>
        <v>76</v>
      </c>
      <c r="P100" s="77">
        <v>0</v>
      </c>
      <c r="Q100" s="184">
        <f>O100+P100</f>
        <v>76</v>
      </c>
      <c r="R100" s="75">
        <v>0</v>
      </c>
      <c r="S100" s="76">
        <v>0</v>
      </c>
      <c r="T100" s="184">
        <f t="shared" ref="T100" si="231">+R100+S100</f>
        <v>0</v>
      </c>
      <c r="U100" s="77">
        <v>0</v>
      </c>
      <c r="V100" s="184">
        <f>T100+U100</f>
        <v>0</v>
      </c>
      <c r="W100" s="78">
        <f t="shared" ref="W100" si="232">IF(Q100=0,0,((V100/Q100)-1)*100)</f>
        <v>-100</v>
      </c>
    </row>
    <row r="101" spans="1:23" ht="13.5" thickBot="1" x14ac:dyDescent="0.25">
      <c r="L101" s="59" t="s">
        <v>23</v>
      </c>
      <c r="M101" s="75">
        <v>9</v>
      </c>
      <c r="N101" s="76">
        <v>74</v>
      </c>
      <c r="O101" s="184">
        <f>+M101+N101</f>
        <v>83</v>
      </c>
      <c r="P101" s="77">
        <v>0</v>
      </c>
      <c r="Q101" s="184">
        <f>O101+P101</f>
        <v>83</v>
      </c>
      <c r="R101" s="75">
        <v>0</v>
      </c>
      <c r="S101" s="76">
        <v>0</v>
      </c>
      <c r="T101" s="184">
        <f>+R101+S101</f>
        <v>0</v>
      </c>
      <c r="U101" s="77">
        <v>0</v>
      </c>
      <c r="V101" s="184">
        <f>T101+U101</f>
        <v>0</v>
      </c>
      <c r="W101" s="78">
        <f>IF(Q101=0,0,((V101/Q101)-1)*100)</f>
        <v>-100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17</v>
      </c>
      <c r="N102" s="85">
        <f t="shared" ref="N102:V102" si="233">+N99+N100+N101</f>
        <v>228</v>
      </c>
      <c r="O102" s="185">
        <f t="shared" si="233"/>
        <v>245</v>
      </c>
      <c r="P102" s="86">
        <f t="shared" si="233"/>
        <v>0</v>
      </c>
      <c r="Q102" s="185">
        <f t="shared" si="233"/>
        <v>245</v>
      </c>
      <c r="R102" s="85">
        <f t="shared" si="233"/>
        <v>0</v>
      </c>
      <c r="S102" s="85">
        <f t="shared" si="233"/>
        <v>0</v>
      </c>
      <c r="T102" s="185">
        <f t="shared" si="233"/>
        <v>0</v>
      </c>
      <c r="U102" s="86">
        <f t="shared" si="233"/>
        <v>0</v>
      </c>
      <c r="V102" s="185">
        <f t="shared" si="233"/>
        <v>0</v>
      </c>
      <c r="W102" s="87">
        <f>IF(Q102=0,0,((V102/Q102)-1)*100)</f>
        <v>-100</v>
      </c>
    </row>
    <row r="103" spans="1:23" ht="14.25" thickTop="1" thickBot="1" x14ac:dyDescent="0.25">
      <c r="L103" s="79" t="s">
        <v>62</v>
      </c>
      <c r="M103" s="80">
        <f>+M94+M98+M102</f>
        <v>88</v>
      </c>
      <c r="N103" s="81">
        <f t="shared" ref="N103:V103" si="234">+N94+N98+N102</f>
        <v>592</v>
      </c>
      <c r="O103" s="175">
        <f t="shared" si="234"/>
        <v>680</v>
      </c>
      <c r="P103" s="80">
        <f t="shared" si="234"/>
        <v>0</v>
      </c>
      <c r="Q103" s="175">
        <f t="shared" si="234"/>
        <v>680</v>
      </c>
      <c r="R103" s="80">
        <f t="shared" si="234"/>
        <v>41</v>
      </c>
      <c r="S103" s="81">
        <f t="shared" si="234"/>
        <v>167</v>
      </c>
      <c r="T103" s="175">
        <f t="shared" si="234"/>
        <v>208</v>
      </c>
      <c r="U103" s="80">
        <f t="shared" si="234"/>
        <v>0</v>
      </c>
      <c r="V103" s="175">
        <f t="shared" si="234"/>
        <v>208</v>
      </c>
      <c r="W103" s="82">
        <f>IF(Q103=0,0,((V103/Q103)-1)*100)</f>
        <v>-69.411764705882348</v>
      </c>
    </row>
    <row r="104" spans="1:23" ht="14.25" thickTop="1" thickBot="1" x14ac:dyDescent="0.25">
      <c r="L104" s="79" t="s">
        <v>63</v>
      </c>
      <c r="M104" s="80">
        <f>+M90+M94+M98+M102</f>
        <v>186</v>
      </c>
      <c r="N104" s="81">
        <f t="shared" ref="N104:V104" si="235">+N90+N94+N98+N102</f>
        <v>716</v>
      </c>
      <c r="O104" s="175">
        <f t="shared" si="235"/>
        <v>902</v>
      </c>
      <c r="P104" s="80">
        <f t="shared" si="235"/>
        <v>0</v>
      </c>
      <c r="Q104" s="175">
        <f t="shared" si="235"/>
        <v>902</v>
      </c>
      <c r="R104" s="80">
        <f t="shared" si="235"/>
        <v>93</v>
      </c>
      <c r="S104" s="81">
        <f t="shared" si="235"/>
        <v>474</v>
      </c>
      <c r="T104" s="175">
        <f t="shared" si="235"/>
        <v>567</v>
      </c>
      <c r="U104" s="80">
        <f t="shared" si="235"/>
        <v>0</v>
      </c>
      <c r="V104" s="175">
        <f t="shared" si="235"/>
        <v>567</v>
      </c>
      <c r="W104" s="82">
        <f>IF(Q104=0,0,((V104/Q104)-1)*100)</f>
        <v>-37.139689578713963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311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:23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v>31</v>
      </c>
      <c r="N113" s="76">
        <v>89</v>
      </c>
      <c r="O113" s="182">
        <f>M113+N113</f>
        <v>120</v>
      </c>
      <c r="P113" s="77">
        <v>0</v>
      </c>
      <c r="Q113" s="182">
        <f>O113+P113</f>
        <v>120</v>
      </c>
      <c r="R113" s="75">
        <v>21</v>
      </c>
      <c r="S113" s="76">
        <v>90</v>
      </c>
      <c r="T113" s="182">
        <f>R113+S113</f>
        <v>111</v>
      </c>
      <c r="U113" s="77">
        <v>0</v>
      </c>
      <c r="V113" s="182">
        <f>T113+U113</f>
        <v>111</v>
      </c>
      <c r="W113" s="78">
        <f>IF(Q113=0,0,((V113/Q113)-1)*100)</f>
        <v>-7.4999999999999956</v>
      </c>
    </row>
    <row r="114" spans="1:23" x14ac:dyDescent="0.2">
      <c r="L114" s="59" t="s">
        <v>11</v>
      </c>
      <c r="M114" s="75">
        <v>34</v>
      </c>
      <c r="N114" s="76">
        <v>125</v>
      </c>
      <c r="O114" s="182">
        <f>M114+N114</f>
        <v>159</v>
      </c>
      <c r="P114" s="77">
        <v>0</v>
      </c>
      <c r="Q114" s="182">
        <f>O114+P114</f>
        <v>159</v>
      </c>
      <c r="R114" s="75">
        <v>28</v>
      </c>
      <c r="S114" s="76">
        <v>124</v>
      </c>
      <c r="T114" s="182">
        <f>R114+S114</f>
        <v>152</v>
      </c>
      <c r="U114" s="77">
        <v>0</v>
      </c>
      <c r="V114" s="182">
        <f>T114+U114</f>
        <v>152</v>
      </c>
      <c r="W114" s="78">
        <f>IF(Q114=0,0,((V114/Q114)-1)*100)</f>
        <v>-4.4025157232704393</v>
      </c>
    </row>
    <row r="115" spans="1:23" ht="13.5" thickBot="1" x14ac:dyDescent="0.25">
      <c r="L115" s="64" t="s">
        <v>12</v>
      </c>
      <c r="M115" s="75">
        <v>38</v>
      </c>
      <c r="N115" s="76">
        <v>161</v>
      </c>
      <c r="O115" s="182">
        <f>M115+N115</f>
        <v>199</v>
      </c>
      <c r="P115" s="77">
        <v>0</v>
      </c>
      <c r="Q115" s="182">
        <f t="shared" ref="Q115" si="236">O115+P115</f>
        <v>199</v>
      </c>
      <c r="R115" s="75">
        <v>35</v>
      </c>
      <c r="S115" s="76">
        <v>137</v>
      </c>
      <c r="T115" s="182">
        <f>R115+S115</f>
        <v>172</v>
      </c>
      <c r="U115" s="77">
        <v>0</v>
      </c>
      <c r="V115" s="182">
        <f t="shared" ref="V115" si="237">T115+U115</f>
        <v>172</v>
      </c>
      <c r="W115" s="78">
        <f>IF(Q115=0,0,((V115/Q115)-1)*100)</f>
        <v>-13.567839195979904</v>
      </c>
    </row>
    <row r="116" spans="1:23" ht="14.25" thickTop="1" thickBot="1" x14ac:dyDescent="0.25">
      <c r="L116" s="79" t="s">
        <v>38</v>
      </c>
      <c r="M116" s="80">
        <f t="shared" ref="M116:Q116" si="238">+M113+M114+M115</f>
        <v>103</v>
      </c>
      <c r="N116" s="81">
        <f t="shared" si="238"/>
        <v>375</v>
      </c>
      <c r="O116" s="183">
        <f t="shared" si="238"/>
        <v>478</v>
      </c>
      <c r="P116" s="80">
        <f t="shared" si="238"/>
        <v>0</v>
      </c>
      <c r="Q116" s="183">
        <f t="shared" si="238"/>
        <v>478</v>
      </c>
      <c r="R116" s="80">
        <f t="shared" ref="R116:V116" si="239">+R113+R114+R115</f>
        <v>84</v>
      </c>
      <c r="S116" s="81">
        <f t="shared" si="239"/>
        <v>351</v>
      </c>
      <c r="T116" s="183">
        <f t="shared" si="239"/>
        <v>435</v>
      </c>
      <c r="U116" s="80">
        <f t="shared" si="239"/>
        <v>0</v>
      </c>
      <c r="V116" s="183">
        <f t="shared" si="239"/>
        <v>435</v>
      </c>
      <c r="W116" s="82">
        <f>IF(Q116=0,0,((V116/Q116)-1)*100)</f>
        <v>-8.9958158995815936</v>
      </c>
    </row>
    <row r="117" spans="1:23" ht="13.5" thickTop="1" x14ac:dyDescent="0.2">
      <c r="L117" s="59" t="s">
        <v>13</v>
      </c>
      <c r="M117" s="75">
        <v>34</v>
      </c>
      <c r="N117" s="76">
        <v>216</v>
      </c>
      <c r="O117" s="182">
        <f>M117+N117</f>
        <v>250</v>
      </c>
      <c r="P117" s="77">
        <v>0</v>
      </c>
      <c r="Q117" s="182">
        <f>O117+P117</f>
        <v>250</v>
      </c>
      <c r="R117" s="75">
        <v>27</v>
      </c>
      <c r="S117" s="76">
        <v>154</v>
      </c>
      <c r="T117" s="182">
        <f>R117+S117</f>
        <v>181</v>
      </c>
      <c r="U117" s="77">
        <v>0</v>
      </c>
      <c r="V117" s="182">
        <f>T117+U117</f>
        <v>181</v>
      </c>
      <c r="W117" s="78">
        <f t="shared" ref="W117" si="240">IF(Q117=0,0,((V117/Q117)-1)*100)</f>
        <v>-27.6</v>
      </c>
    </row>
    <row r="118" spans="1:23" x14ac:dyDescent="0.2">
      <c r="L118" s="59" t="s">
        <v>14</v>
      </c>
      <c r="M118" s="75">
        <v>33</v>
      </c>
      <c r="N118" s="76">
        <v>210</v>
      </c>
      <c r="O118" s="182">
        <f>M118+N118</f>
        <v>243</v>
      </c>
      <c r="P118" s="77">
        <v>0</v>
      </c>
      <c r="Q118" s="182">
        <f>O118+P118</f>
        <v>243</v>
      </c>
      <c r="R118" s="75">
        <v>20</v>
      </c>
      <c r="S118" s="76">
        <v>165</v>
      </c>
      <c r="T118" s="182">
        <f>R118+S118</f>
        <v>185</v>
      </c>
      <c r="U118" s="77">
        <v>0</v>
      </c>
      <c r="V118" s="182">
        <f>T118+U118</f>
        <v>185</v>
      </c>
      <c r="W118" s="78">
        <f t="shared" ref="W118:W121" si="241">IF(Q118=0,0,((V118/Q118)-1)*100)</f>
        <v>-23.86831275720165</v>
      </c>
    </row>
    <row r="119" spans="1:23" ht="13.5" thickBot="1" x14ac:dyDescent="0.25">
      <c r="L119" s="59" t="s">
        <v>15</v>
      </c>
      <c r="M119" s="75">
        <v>35</v>
      </c>
      <c r="N119" s="76">
        <v>195</v>
      </c>
      <c r="O119" s="182">
        <f>M119+N119</f>
        <v>230</v>
      </c>
      <c r="P119" s="77">
        <v>0</v>
      </c>
      <c r="Q119" s="182">
        <f>O119+P119</f>
        <v>230</v>
      </c>
      <c r="R119" s="75">
        <v>18</v>
      </c>
      <c r="S119" s="76">
        <v>110</v>
      </c>
      <c r="T119" s="182">
        <f>R119+S119</f>
        <v>128</v>
      </c>
      <c r="U119" s="77">
        <v>0</v>
      </c>
      <c r="V119" s="182">
        <f>T119+U119</f>
        <v>128</v>
      </c>
      <c r="W119" s="78">
        <f>IF(Q119=0,0,((V119/Q119)-1)*100)</f>
        <v>-44.347826086956523</v>
      </c>
    </row>
    <row r="120" spans="1:23" ht="14.25" thickTop="1" thickBot="1" x14ac:dyDescent="0.25">
      <c r="L120" s="79" t="s">
        <v>61</v>
      </c>
      <c r="M120" s="80">
        <f>+M117+M118+M119</f>
        <v>102</v>
      </c>
      <c r="N120" s="81">
        <f t="shared" ref="N120:V120" si="242">+N117+N118+N119</f>
        <v>621</v>
      </c>
      <c r="O120" s="183">
        <f t="shared" si="242"/>
        <v>723</v>
      </c>
      <c r="P120" s="80">
        <f t="shared" si="242"/>
        <v>0</v>
      </c>
      <c r="Q120" s="183">
        <f t="shared" si="242"/>
        <v>723</v>
      </c>
      <c r="R120" s="80">
        <f>+R117+R118+R119</f>
        <v>65</v>
      </c>
      <c r="S120" s="81">
        <f>+S117+S118+S119</f>
        <v>429</v>
      </c>
      <c r="T120" s="183">
        <f t="shared" si="242"/>
        <v>494</v>
      </c>
      <c r="U120" s="80">
        <f t="shared" si="242"/>
        <v>0</v>
      </c>
      <c r="V120" s="183">
        <f t="shared" si="242"/>
        <v>494</v>
      </c>
      <c r="W120" s="82">
        <f>IF(Q120=0,0,((V120/Q120)-1)*100)</f>
        <v>-31.673582295988933</v>
      </c>
    </row>
    <row r="121" spans="1:23" ht="13.5" thickTop="1" x14ac:dyDescent="0.2">
      <c r="L121" s="59" t="s">
        <v>16</v>
      </c>
      <c r="M121" s="75">
        <v>26</v>
      </c>
      <c r="N121" s="76">
        <v>71</v>
      </c>
      <c r="O121" s="182">
        <f>SUM(M121:N121)</f>
        <v>97</v>
      </c>
      <c r="P121" s="77">
        <v>0</v>
      </c>
      <c r="Q121" s="182">
        <f>O121+P121</f>
        <v>97</v>
      </c>
      <c r="R121" s="75">
        <v>9</v>
      </c>
      <c r="S121" s="76">
        <v>6</v>
      </c>
      <c r="T121" s="182">
        <f>SUM(R121:S121)</f>
        <v>15</v>
      </c>
      <c r="U121" s="77">
        <v>0</v>
      </c>
      <c r="V121" s="182">
        <f>T121+U121</f>
        <v>15</v>
      </c>
      <c r="W121" s="78">
        <f t="shared" si="241"/>
        <v>-84.536082474226802</v>
      </c>
    </row>
    <row r="122" spans="1:23" x14ac:dyDescent="0.2">
      <c r="L122" s="59" t="s">
        <v>66</v>
      </c>
      <c r="M122" s="75">
        <v>20</v>
      </c>
      <c r="N122" s="76">
        <v>85</v>
      </c>
      <c r="O122" s="182">
        <f>SUM(M122:N122)</f>
        <v>105</v>
      </c>
      <c r="P122" s="77">
        <v>0</v>
      </c>
      <c r="Q122" s="182">
        <f>O122+P122</f>
        <v>105</v>
      </c>
      <c r="R122" s="75">
        <v>19</v>
      </c>
      <c r="S122" s="76">
        <v>32</v>
      </c>
      <c r="T122" s="182">
        <f>SUM(R122:S122)</f>
        <v>51</v>
      </c>
      <c r="U122" s="77">
        <v>0</v>
      </c>
      <c r="V122" s="182">
        <f>T122+U122</f>
        <v>51</v>
      </c>
      <c r="W122" s="78">
        <f t="shared" ref="W122" si="243">IF(Q122=0,0,((V122/Q122)-1)*100)</f>
        <v>-51.428571428571423</v>
      </c>
    </row>
    <row r="123" spans="1:23" ht="13.5" thickBot="1" x14ac:dyDescent="0.25">
      <c r="L123" s="59" t="s">
        <v>18</v>
      </c>
      <c r="M123" s="75">
        <v>20</v>
      </c>
      <c r="N123" s="76">
        <v>80</v>
      </c>
      <c r="O123" s="184">
        <f>SUM(M123:N123)</f>
        <v>100</v>
      </c>
      <c r="P123" s="83">
        <v>0</v>
      </c>
      <c r="Q123" s="184">
        <f>O123+P123</f>
        <v>100</v>
      </c>
      <c r="R123" s="75">
        <v>21</v>
      </c>
      <c r="S123" s="76">
        <v>25</v>
      </c>
      <c r="T123" s="184">
        <f>SUM(R123:S123)</f>
        <v>46</v>
      </c>
      <c r="U123" s="83">
        <v>0</v>
      </c>
      <c r="V123" s="184">
        <f>T123+U123</f>
        <v>46</v>
      </c>
      <c r="W123" s="78">
        <f>IF(Q123=0,0,((V123/Q123)-1)*100)</f>
        <v>-54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66</v>
      </c>
      <c r="N124" s="85">
        <f t="shared" ref="N124" si="244">+N121+N122+N123</f>
        <v>236</v>
      </c>
      <c r="O124" s="185">
        <f t="shared" ref="O124" si="245">+O121+O122+O123</f>
        <v>302</v>
      </c>
      <c r="P124" s="86">
        <f t="shared" ref="P124" si="246">+P121+P122+P123</f>
        <v>0</v>
      </c>
      <c r="Q124" s="185">
        <f t="shared" ref="Q124" si="247">+Q121+Q122+Q123</f>
        <v>302</v>
      </c>
      <c r="R124" s="85">
        <f t="shared" ref="R124" si="248">+R121+R122+R123</f>
        <v>49</v>
      </c>
      <c r="S124" s="85">
        <f t="shared" ref="S124" si="249">+S121+S122+S123</f>
        <v>63</v>
      </c>
      <c r="T124" s="185">
        <f t="shared" ref="T124" si="250">+T121+T122+T123</f>
        <v>112</v>
      </c>
      <c r="U124" s="86">
        <f t="shared" ref="U124" si="251">+U121+U122+U123</f>
        <v>0</v>
      </c>
      <c r="V124" s="185">
        <f t="shared" ref="V124" si="252">+V121+V122+V123</f>
        <v>112</v>
      </c>
      <c r="W124" s="87">
        <f>IF(Q124=0,0,((V124/Q124)-1)*100)</f>
        <v>-62.913907284768214</v>
      </c>
    </row>
    <row r="125" spans="1:23" ht="13.5" thickTop="1" x14ac:dyDescent="0.2">
      <c r="A125" s="324"/>
      <c r="K125" s="324"/>
      <c r="L125" s="59" t="s">
        <v>21</v>
      </c>
      <c r="M125" s="75">
        <v>27</v>
      </c>
      <c r="N125" s="76">
        <v>93</v>
      </c>
      <c r="O125" s="184">
        <f>SUM(M125:N125)</f>
        <v>120</v>
      </c>
      <c r="P125" s="88">
        <v>0</v>
      </c>
      <c r="Q125" s="184">
        <f>O125+P125</f>
        <v>120</v>
      </c>
      <c r="R125" s="75">
        <v>21</v>
      </c>
      <c r="S125" s="76">
        <v>53</v>
      </c>
      <c r="T125" s="184">
        <f>SUM(R125:S125)</f>
        <v>74</v>
      </c>
      <c r="U125" s="88">
        <v>0</v>
      </c>
      <c r="V125" s="184">
        <f>T125+U125</f>
        <v>74</v>
      </c>
      <c r="W125" s="78">
        <f>IF(Q125=0,0,((V125/Q125)-1)*100)</f>
        <v>-38.333333333333329</v>
      </c>
    </row>
    <row r="126" spans="1:23" x14ac:dyDescent="0.2">
      <c r="A126" s="324"/>
      <c r="K126" s="324"/>
      <c r="L126" s="59" t="s">
        <v>22</v>
      </c>
      <c r="M126" s="75">
        <v>34</v>
      </c>
      <c r="N126" s="76">
        <v>83</v>
      </c>
      <c r="O126" s="184">
        <f>SUM(M126:N126)</f>
        <v>117</v>
      </c>
      <c r="P126" s="77">
        <v>0</v>
      </c>
      <c r="Q126" s="184">
        <f>O126+P126</f>
        <v>117</v>
      </c>
      <c r="R126" s="75">
        <v>19</v>
      </c>
      <c r="S126" s="76">
        <v>48</v>
      </c>
      <c r="T126" s="184">
        <f>SUM(R126:S126)</f>
        <v>67</v>
      </c>
      <c r="U126" s="77">
        <v>0</v>
      </c>
      <c r="V126" s="184">
        <f>T126+U126</f>
        <v>67</v>
      </c>
      <c r="W126" s="78">
        <f t="shared" ref="W126" si="253">IF(Q126=0,0,((V126/Q126)-1)*100)</f>
        <v>-42.73504273504274</v>
      </c>
    </row>
    <row r="127" spans="1:23" ht="13.5" thickBot="1" x14ac:dyDescent="0.25">
      <c r="A127" s="324"/>
      <c r="K127" s="324"/>
      <c r="L127" s="59" t="s">
        <v>23</v>
      </c>
      <c r="M127" s="75">
        <v>27</v>
      </c>
      <c r="N127" s="76">
        <v>75</v>
      </c>
      <c r="O127" s="184">
        <f>SUM(M127:N127)</f>
        <v>102</v>
      </c>
      <c r="P127" s="77"/>
      <c r="Q127" s="184">
        <f>O127+P127</f>
        <v>102</v>
      </c>
      <c r="R127" s="75">
        <v>21</v>
      </c>
      <c r="S127" s="76">
        <v>46</v>
      </c>
      <c r="T127" s="184">
        <f>SUM(R127:S127)</f>
        <v>67</v>
      </c>
      <c r="U127" s="77">
        <v>0</v>
      </c>
      <c r="V127" s="184">
        <f>T127+U127</f>
        <v>67</v>
      </c>
      <c r="W127" s="78">
        <f>IF(Q127=0,0,((V127/Q127)-1)*100)</f>
        <v>-34.313725490196077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88</v>
      </c>
      <c r="N128" s="85">
        <f t="shared" ref="N128:V128" si="254">+N125+N126+N127</f>
        <v>251</v>
      </c>
      <c r="O128" s="185">
        <f t="shared" si="254"/>
        <v>339</v>
      </c>
      <c r="P128" s="86">
        <f t="shared" si="254"/>
        <v>0</v>
      </c>
      <c r="Q128" s="185">
        <f t="shared" si="254"/>
        <v>339</v>
      </c>
      <c r="R128" s="85">
        <f t="shared" si="254"/>
        <v>61</v>
      </c>
      <c r="S128" s="85">
        <f t="shared" si="254"/>
        <v>147</v>
      </c>
      <c r="T128" s="185">
        <f t="shared" si="254"/>
        <v>208</v>
      </c>
      <c r="U128" s="86">
        <f t="shared" si="254"/>
        <v>0</v>
      </c>
      <c r="V128" s="185">
        <f t="shared" si="254"/>
        <v>208</v>
      </c>
      <c r="W128" s="87">
        <f>IF(Q128=0,0,((V128/Q128)-1)*100)</f>
        <v>-38.643067846607671</v>
      </c>
    </row>
    <row r="129" spans="12:23" ht="14.25" thickTop="1" thickBot="1" x14ac:dyDescent="0.25">
      <c r="L129" s="79" t="s">
        <v>62</v>
      </c>
      <c r="M129" s="80">
        <f>+M120+M124+M128</f>
        <v>256</v>
      </c>
      <c r="N129" s="81">
        <f t="shared" ref="N129:V129" si="255">+N120+N124+N128</f>
        <v>1108</v>
      </c>
      <c r="O129" s="175">
        <f t="shared" si="255"/>
        <v>1364</v>
      </c>
      <c r="P129" s="80">
        <f t="shared" si="255"/>
        <v>0</v>
      </c>
      <c r="Q129" s="175">
        <f t="shared" si="255"/>
        <v>1364</v>
      </c>
      <c r="R129" s="80">
        <f t="shared" si="255"/>
        <v>175</v>
      </c>
      <c r="S129" s="81">
        <f t="shared" si="255"/>
        <v>639</v>
      </c>
      <c r="T129" s="175">
        <f t="shared" si="255"/>
        <v>814</v>
      </c>
      <c r="U129" s="80">
        <f t="shared" si="255"/>
        <v>0</v>
      </c>
      <c r="V129" s="175">
        <f t="shared" si="255"/>
        <v>814</v>
      </c>
      <c r="W129" s="82">
        <f>IF(Q129=0,0,((V129/Q129)-1)*100)</f>
        <v>-40.322580645161288</v>
      </c>
    </row>
    <row r="130" spans="12:23" ht="14.25" thickTop="1" thickBot="1" x14ac:dyDescent="0.25">
      <c r="L130" s="79" t="s">
        <v>63</v>
      </c>
      <c r="M130" s="80">
        <f>+M116+M120+M124+M128</f>
        <v>359</v>
      </c>
      <c r="N130" s="81">
        <f t="shared" ref="N130:V130" si="256">+N116+N120+N124+N128</f>
        <v>1483</v>
      </c>
      <c r="O130" s="175">
        <f t="shared" si="256"/>
        <v>1842</v>
      </c>
      <c r="P130" s="80">
        <f t="shared" si="256"/>
        <v>0</v>
      </c>
      <c r="Q130" s="175">
        <f t="shared" si="256"/>
        <v>1842</v>
      </c>
      <c r="R130" s="80">
        <f t="shared" si="256"/>
        <v>259</v>
      </c>
      <c r="S130" s="81">
        <f t="shared" si="256"/>
        <v>990</v>
      </c>
      <c r="T130" s="175">
        <f t="shared" si="256"/>
        <v>1249</v>
      </c>
      <c r="U130" s="80">
        <f t="shared" si="256"/>
        <v>0</v>
      </c>
      <c r="V130" s="175">
        <f t="shared" si="256"/>
        <v>1249</v>
      </c>
      <c r="W130" s="82">
        <f>IF(Q130=0,0,((V130/Q130)-1)*100)</f>
        <v>-32.193268186753535</v>
      </c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311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6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257">+M87+M113</f>
        <v>60</v>
      </c>
      <c r="N139" s="76">
        <f t="shared" si="257"/>
        <v>116</v>
      </c>
      <c r="O139" s="182">
        <f>M139+N139</f>
        <v>176</v>
      </c>
      <c r="P139" s="77">
        <f>+P87+P113</f>
        <v>0</v>
      </c>
      <c r="Q139" s="188">
        <f>O139+P139</f>
        <v>176</v>
      </c>
      <c r="R139" s="75">
        <f t="shared" ref="R139:S141" si="258">+R87+R113</f>
        <v>35</v>
      </c>
      <c r="S139" s="76">
        <f t="shared" si="258"/>
        <v>162</v>
      </c>
      <c r="T139" s="182">
        <f>R139+S139</f>
        <v>197</v>
      </c>
      <c r="U139" s="77">
        <f>+U87+U113</f>
        <v>0</v>
      </c>
      <c r="V139" s="188">
        <f>T139+U139</f>
        <v>197</v>
      </c>
      <c r="W139" s="78">
        <f>IF(Q139=0,0,((V139/Q139)-1)*100)</f>
        <v>11.931818181818187</v>
      </c>
    </row>
    <row r="140" spans="12:23" x14ac:dyDescent="0.2">
      <c r="L140" s="59" t="s">
        <v>11</v>
      </c>
      <c r="M140" s="75">
        <f t="shared" si="257"/>
        <v>73</v>
      </c>
      <c r="N140" s="76">
        <f t="shared" si="257"/>
        <v>163</v>
      </c>
      <c r="O140" s="182">
        <f>M140+N140</f>
        <v>236</v>
      </c>
      <c r="P140" s="77">
        <f>+P88+P114</f>
        <v>0</v>
      </c>
      <c r="Q140" s="188">
        <f>O140+P140</f>
        <v>236</v>
      </c>
      <c r="R140" s="75">
        <f t="shared" si="258"/>
        <v>43</v>
      </c>
      <c r="S140" s="76">
        <f t="shared" si="258"/>
        <v>231</v>
      </c>
      <c r="T140" s="182">
        <f>R140+S140</f>
        <v>274</v>
      </c>
      <c r="U140" s="77">
        <f>+U88+U114</f>
        <v>0</v>
      </c>
      <c r="V140" s="188">
        <f>T140+U140</f>
        <v>274</v>
      </c>
      <c r="W140" s="78">
        <f>IF(Q140=0,0,((V140/Q140)-1)*100)</f>
        <v>16.101694915254239</v>
      </c>
    </row>
    <row r="141" spans="12:23" ht="13.5" thickBot="1" x14ac:dyDescent="0.25">
      <c r="L141" s="64" t="s">
        <v>12</v>
      </c>
      <c r="M141" s="75">
        <f t="shared" si="257"/>
        <v>68</v>
      </c>
      <c r="N141" s="76">
        <f t="shared" si="257"/>
        <v>220</v>
      </c>
      <c r="O141" s="182">
        <f>M141+N141</f>
        <v>288</v>
      </c>
      <c r="P141" s="77">
        <f>+P89+P115</f>
        <v>0</v>
      </c>
      <c r="Q141" s="188">
        <f>O141+P141</f>
        <v>288</v>
      </c>
      <c r="R141" s="75">
        <f t="shared" si="258"/>
        <v>58</v>
      </c>
      <c r="S141" s="76">
        <f t="shared" si="258"/>
        <v>265</v>
      </c>
      <c r="T141" s="182">
        <f>R141+S141</f>
        <v>323</v>
      </c>
      <c r="U141" s="77">
        <f>+U89+U115</f>
        <v>0</v>
      </c>
      <c r="V141" s="188">
        <f>T141+U141</f>
        <v>323</v>
      </c>
      <c r="W141" s="78">
        <f>IF(Q141=0,0,((V141/Q141)-1)*100)</f>
        <v>12.152777777777768</v>
      </c>
    </row>
    <row r="142" spans="12:23" ht="14.25" thickTop="1" thickBot="1" x14ac:dyDescent="0.25">
      <c r="L142" s="79" t="s">
        <v>38</v>
      </c>
      <c r="M142" s="80">
        <f t="shared" ref="M142:Q142" si="259">+M139+M140+M141</f>
        <v>201</v>
      </c>
      <c r="N142" s="81">
        <f t="shared" si="259"/>
        <v>499</v>
      </c>
      <c r="O142" s="183">
        <f t="shared" si="259"/>
        <v>700</v>
      </c>
      <c r="P142" s="80">
        <f t="shared" si="259"/>
        <v>0</v>
      </c>
      <c r="Q142" s="183">
        <f t="shared" si="259"/>
        <v>700</v>
      </c>
      <c r="R142" s="80">
        <f t="shared" ref="R142:V142" si="260">+R139+R140+R141</f>
        <v>136</v>
      </c>
      <c r="S142" s="81">
        <f t="shared" si="260"/>
        <v>658</v>
      </c>
      <c r="T142" s="183">
        <f t="shared" si="260"/>
        <v>794</v>
      </c>
      <c r="U142" s="80">
        <f t="shared" si="260"/>
        <v>0</v>
      </c>
      <c r="V142" s="183">
        <f t="shared" si="260"/>
        <v>794</v>
      </c>
      <c r="W142" s="82">
        <f t="shared" ref="W142" si="261">IF(Q142=0,0,((V142/Q142)-1)*100)</f>
        <v>13.428571428571434</v>
      </c>
    </row>
    <row r="143" spans="12:23" ht="13.5" thickTop="1" x14ac:dyDescent="0.2">
      <c r="L143" s="59" t="s">
        <v>13</v>
      </c>
      <c r="M143" s="75">
        <f t="shared" ref="M143:N145" si="262">+M91+M117</f>
        <v>67</v>
      </c>
      <c r="N143" s="76">
        <f t="shared" si="262"/>
        <v>290</v>
      </c>
      <c r="O143" s="182">
        <f t="shared" ref="O143" si="263">M143+N143</f>
        <v>357</v>
      </c>
      <c r="P143" s="77">
        <f>+P91+P117</f>
        <v>0</v>
      </c>
      <c r="Q143" s="188">
        <f>O143+P143</f>
        <v>357</v>
      </c>
      <c r="R143" s="75">
        <f t="shared" ref="R143:S145" si="264">+R91+R117</f>
        <v>50</v>
      </c>
      <c r="S143" s="76">
        <f t="shared" si="264"/>
        <v>223</v>
      </c>
      <c r="T143" s="182">
        <f>R143+S143</f>
        <v>273</v>
      </c>
      <c r="U143" s="77">
        <f>+U91+U117</f>
        <v>0</v>
      </c>
      <c r="V143" s="188">
        <f>T143+U143</f>
        <v>273</v>
      </c>
      <c r="W143" s="78">
        <f t="shared" ref="W143" si="265">IF(Q143=0,0,((V143/Q143)-1)*100)</f>
        <v>-23.529411764705888</v>
      </c>
    </row>
    <row r="144" spans="12:23" x14ac:dyDescent="0.2">
      <c r="L144" s="59" t="s">
        <v>14</v>
      </c>
      <c r="M144" s="75">
        <f t="shared" si="262"/>
        <v>44</v>
      </c>
      <c r="N144" s="76">
        <f t="shared" si="262"/>
        <v>240</v>
      </c>
      <c r="O144" s="182">
        <f>M144+N144</f>
        <v>284</v>
      </c>
      <c r="P144" s="77">
        <f>+P92+P118</f>
        <v>0</v>
      </c>
      <c r="Q144" s="188">
        <f>O144+P144</f>
        <v>284</v>
      </c>
      <c r="R144" s="75">
        <f t="shared" si="264"/>
        <v>23</v>
      </c>
      <c r="S144" s="76">
        <f t="shared" si="264"/>
        <v>212</v>
      </c>
      <c r="T144" s="182">
        <f t="shared" ref="T144:T147" si="266">R144+S144</f>
        <v>235</v>
      </c>
      <c r="U144" s="77">
        <f>+U92+U118</f>
        <v>0</v>
      </c>
      <c r="V144" s="188">
        <f>T144+U144</f>
        <v>235</v>
      </c>
      <c r="W144" s="78">
        <f>IF(Q144=0,0,((V144/Q144)-1)*100)</f>
        <v>-17.253521126760564</v>
      </c>
    </row>
    <row r="145" spans="1:23" ht="13.5" thickBot="1" x14ac:dyDescent="0.25">
      <c r="L145" s="59" t="s">
        <v>15</v>
      </c>
      <c r="M145" s="75">
        <f t="shared" si="262"/>
        <v>48</v>
      </c>
      <c r="N145" s="76">
        <f t="shared" si="262"/>
        <v>266</v>
      </c>
      <c r="O145" s="182">
        <f>M145+N145</f>
        <v>314</v>
      </c>
      <c r="P145" s="77">
        <f>+P93+P119</f>
        <v>0</v>
      </c>
      <c r="Q145" s="188">
        <f>O145+P145</f>
        <v>314</v>
      </c>
      <c r="R145" s="75">
        <f t="shared" si="264"/>
        <v>33</v>
      </c>
      <c r="S145" s="76">
        <f t="shared" si="264"/>
        <v>161</v>
      </c>
      <c r="T145" s="182">
        <f t="shared" si="266"/>
        <v>194</v>
      </c>
      <c r="U145" s="77">
        <f>+U93+U119</f>
        <v>0</v>
      </c>
      <c r="V145" s="188">
        <f>T145+U145</f>
        <v>194</v>
      </c>
      <c r="W145" s="78">
        <f>IF(Q145=0,0,((V145/Q145)-1)*100)</f>
        <v>-38.216560509554142</v>
      </c>
    </row>
    <row r="146" spans="1:23" ht="14.25" thickTop="1" thickBot="1" x14ac:dyDescent="0.25">
      <c r="L146" s="79" t="s">
        <v>61</v>
      </c>
      <c r="M146" s="80">
        <f>+M143+M144+M145</f>
        <v>159</v>
      </c>
      <c r="N146" s="81">
        <f t="shared" ref="N146:V146" si="267">+N143+N144+N145</f>
        <v>796</v>
      </c>
      <c r="O146" s="183">
        <f t="shared" si="267"/>
        <v>955</v>
      </c>
      <c r="P146" s="80">
        <f t="shared" si="267"/>
        <v>0</v>
      </c>
      <c r="Q146" s="183">
        <f t="shared" si="267"/>
        <v>955</v>
      </c>
      <c r="R146" s="80">
        <f>+R143+R144+R145</f>
        <v>106</v>
      </c>
      <c r="S146" s="81">
        <f>+S143+S144+S145</f>
        <v>596</v>
      </c>
      <c r="T146" s="183">
        <f t="shared" si="266"/>
        <v>702</v>
      </c>
      <c r="U146" s="80">
        <f t="shared" si="267"/>
        <v>0</v>
      </c>
      <c r="V146" s="183">
        <f t="shared" si="267"/>
        <v>702</v>
      </c>
      <c r="W146" s="82">
        <f>IF(Q146=0,0,((V146/Q146)-1)*100)</f>
        <v>-26.492146596858635</v>
      </c>
    </row>
    <row r="147" spans="1:23" ht="13.5" thickTop="1" x14ac:dyDescent="0.2">
      <c r="L147" s="59" t="s">
        <v>16</v>
      </c>
      <c r="M147" s="75">
        <f t="shared" ref="M147:N149" si="268">+M95+M121</f>
        <v>29</v>
      </c>
      <c r="N147" s="76">
        <f t="shared" si="268"/>
        <v>131</v>
      </c>
      <c r="O147" s="182">
        <f>M147+N147</f>
        <v>160</v>
      </c>
      <c r="P147" s="77">
        <f>+P95+P121</f>
        <v>0</v>
      </c>
      <c r="Q147" s="188">
        <f>O147+P147</f>
        <v>160</v>
      </c>
      <c r="R147" s="75">
        <f t="shared" ref="R147:S149" si="269">+R95+R121</f>
        <v>9</v>
      </c>
      <c r="S147" s="76">
        <f t="shared" si="269"/>
        <v>6</v>
      </c>
      <c r="T147" s="182">
        <f t="shared" si="266"/>
        <v>15</v>
      </c>
      <c r="U147" s="77">
        <f>+U95+U121</f>
        <v>0</v>
      </c>
      <c r="V147" s="188">
        <f>T147+U147</f>
        <v>15</v>
      </c>
      <c r="W147" s="78">
        <f t="shared" ref="W147" si="270">IF(Q147=0,0,((V147/Q147)-1)*100)</f>
        <v>-90.625</v>
      </c>
    </row>
    <row r="148" spans="1:23" x14ac:dyDescent="0.2">
      <c r="L148" s="59" t="s">
        <v>66</v>
      </c>
      <c r="M148" s="75">
        <f t="shared" si="268"/>
        <v>23</v>
      </c>
      <c r="N148" s="76">
        <f t="shared" si="268"/>
        <v>150</v>
      </c>
      <c r="O148" s="182">
        <f>M148+N148</f>
        <v>173</v>
      </c>
      <c r="P148" s="77">
        <f>+P96+P122</f>
        <v>0</v>
      </c>
      <c r="Q148" s="188">
        <f>O148+P148</f>
        <v>173</v>
      </c>
      <c r="R148" s="75">
        <f t="shared" si="269"/>
        <v>19</v>
      </c>
      <c r="S148" s="76">
        <f t="shared" si="269"/>
        <v>32</v>
      </c>
      <c r="T148" s="182">
        <f>R148+S148</f>
        <v>51</v>
      </c>
      <c r="U148" s="77">
        <f>+U96+U122</f>
        <v>0</v>
      </c>
      <c r="V148" s="188">
        <f>T148+U148</f>
        <v>51</v>
      </c>
      <c r="W148" s="78">
        <f t="shared" ref="W148" si="271">IF(Q148=0,0,((V148/Q148)-1)*100)</f>
        <v>-70.520231213872833</v>
      </c>
    </row>
    <row r="149" spans="1:23" ht="13.5" thickBot="1" x14ac:dyDescent="0.25">
      <c r="L149" s="59" t="s">
        <v>18</v>
      </c>
      <c r="M149" s="75">
        <f t="shared" si="268"/>
        <v>28</v>
      </c>
      <c r="N149" s="76">
        <f t="shared" si="268"/>
        <v>144</v>
      </c>
      <c r="O149" s="184">
        <f>M149+N149</f>
        <v>172</v>
      </c>
      <c r="P149" s="83">
        <f>+P97+P123</f>
        <v>0</v>
      </c>
      <c r="Q149" s="188">
        <f>O149+P149</f>
        <v>172</v>
      </c>
      <c r="R149" s="75">
        <f t="shared" si="269"/>
        <v>21</v>
      </c>
      <c r="S149" s="76">
        <f t="shared" si="269"/>
        <v>25</v>
      </c>
      <c r="T149" s="184">
        <f>R149+S149</f>
        <v>46</v>
      </c>
      <c r="U149" s="83">
        <f>+U97+U123</f>
        <v>0</v>
      </c>
      <c r="V149" s="188">
        <f>T149+U149</f>
        <v>46</v>
      </c>
      <c r="W149" s="78">
        <f>IF(Q149=0,0,((V149/Q149)-1)*100)</f>
        <v>-73.255813953488371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80</v>
      </c>
      <c r="N150" s="85">
        <f t="shared" ref="N150" si="272">+N147+N148+N149</f>
        <v>425</v>
      </c>
      <c r="O150" s="185">
        <f t="shared" ref="O150" si="273">+O147+O148+O149</f>
        <v>505</v>
      </c>
      <c r="P150" s="86">
        <f t="shared" ref="P150" si="274">+P147+P148+P149</f>
        <v>0</v>
      </c>
      <c r="Q150" s="185">
        <f t="shared" ref="Q150" si="275">+Q147+Q148+Q149</f>
        <v>505</v>
      </c>
      <c r="R150" s="85">
        <f t="shared" ref="R150" si="276">+R147+R148+R149</f>
        <v>49</v>
      </c>
      <c r="S150" s="85">
        <f t="shared" ref="S150" si="277">+S147+S148+S149</f>
        <v>63</v>
      </c>
      <c r="T150" s="185">
        <f t="shared" ref="T150" si="278">+T147+T148+T149</f>
        <v>112</v>
      </c>
      <c r="U150" s="86">
        <f t="shared" ref="U150" si="279">+U147+U148+U149</f>
        <v>0</v>
      </c>
      <c r="V150" s="185">
        <f t="shared" ref="V150" si="280">+V147+V148+V149</f>
        <v>112</v>
      </c>
      <c r="W150" s="87">
        <f>IF(Q150=0,0,((V150/Q150)-1)*100)</f>
        <v>-77.821782178217831</v>
      </c>
    </row>
    <row r="151" spans="1:23" ht="13.5" thickTop="1" x14ac:dyDescent="0.2">
      <c r="L151" s="59" t="s">
        <v>21</v>
      </c>
      <c r="M151" s="75">
        <f t="shared" ref="M151:N153" si="281">+M99+M125</f>
        <v>29</v>
      </c>
      <c r="N151" s="76">
        <f t="shared" si="281"/>
        <v>177</v>
      </c>
      <c r="O151" s="184">
        <f>M151+N151</f>
        <v>206</v>
      </c>
      <c r="P151" s="88">
        <f>+P99+P125</f>
        <v>0</v>
      </c>
      <c r="Q151" s="188">
        <f>O151+P151</f>
        <v>206</v>
      </c>
      <c r="R151" s="75">
        <f t="shared" ref="R151:S153" si="282">+R99+R125</f>
        <v>21</v>
      </c>
      <c r="S151" s="76">
        <f t="shared" si="282"/>
        <v>53</v>
      </c>
      <c r="T151" s="184">
        <f>R151+S151</f>
        <v>74</v>
      </c>
      <c r="U151" s="88">
        <f>+U99+U125</f>
        <v>0</v>
      </c>
      <c r="V151" s="188">
        <f>T151+U151</f>
        <v>74</v>
      </c>
      <c r="W151" s="78">
        <f>IF(Q151=0,0,((V151/Q151)-1)*100)</f>
        <v>-64.077669902912618</v>
      </c>
    </row>
    <row r="152" spans="1:23" x14ac:dyDescent="0.2">
      <c r="L152" s="59" t="s">
        <v>22</v>
      </c>
      <c r="M152" s="75">
        <f t="shared" si="281"/>
        <v>40</v>
      </c>
      <c r="N152" s="76">
        <f t="shared" si="281"/>
        <v>153</v>
      </c>
      <c r="O152" s="184">
        <f t="shared" ref="O152" si="283">M152+N152</f>
        <v>193</v>
      </c>
      <c r="P152" s="77">
        <f>+P100+P126</f>
        <v>0</v>
      </c>
      <c r="Q152" s="188">
        <f>O152+P152</f>
        <v>193</v>
      </c>
      <c r="R152" s="75">
        <f t="shared" si="282"/>
        <v>19</v>
      </c>
      <c r="S152" s="76">
        <f t="shared" si="282"/>
        <v>48</v>
      </c>
      <c r="T152" s="184">
        <f t="shared" ref="T152" si="284">R152+S152</f>
        <v>67</v>
      </c>
      <c r="U152" s="77">
        <f>+U100+U126</f>
        <v>0</v>
      </c>
      <c r="V152" s="188">
        <f>T152+U152</f>
        <v>67</v>
      </c>
      <c r="W152" s="78">
        <f t="shared" ref="W152" si="285">IF(Q152=0,0,((V152/Q152)-1)*100)</f>
        <v>-65.284974093264253</v>
      </c>
    </row>
    <row r="153" spans="1:23" ht="13.5" thickBot="1" x14ac:dyDescent="0.25">
      <c r="A153" s="324"/>
      <c r="K153" s="324"/>
      <c r="L153" s="59" t="s">
        <v>23</v>
      </c>
      <c r="M153" s="75">
        <f t="shared" si="281"/>
        <v>36</v>
      </c>
      <c r="N153" s="76">
        <f t="shared" si="281"/>
        <v>149</v>
      </c>
      <c r="O153" s="184">
        <f>M153+N153</f>
        <v>185</v>
      </c>
      <c r="P153" s="77">
        <f>+P101+P127</f>
        <v>0</v>
      </c>
      <c r="Q153" s="188">
        <f>O153+P153</f>
        <v>185</v>
      </c>
      <c r="R153" s="75">
        <f t="shared" si="282"/>
        <v>21</v>
      </c>
      <c r="S153" s="76">
        <f t="shared" si="282"/>
        <v>46</v>
      </c>
      <c r="T153" s="184">
        <f>R153+S153</f>
        <v>67</v>
      </c>
      <c r="U153" s="77">
        <f>+U101+U127</f>
        <v>0</v>
      </c>
      <c r="V153" s="188">
        <f>T153+U153</f>
        <v>67</v>
      </c>
      <c r="W153" s="78">
        <f>IF(Q153=0,0,((V153/Q153)-1)*100)</f>
        <v>-63.783783783783775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105</v>
      </c>
      <c r="N154" s="85">
        <f t="shared" ref="N154:V154" si="286">+N151+N152+N153</f>
        <v>479</v>
      </c>
      <c r="O154" s="185">
        <f t="shared" si="286"/>
        <v>584</v>
      </c>
      <c r="P154" s="86">
        <f t="shared" si="286"/>
        <v>0</v>
      </c>
      <c r="Q154" s="185">
        <f t="shared" si="286"/>
        <v>584</v>
      </c>
      <c r="R154" s="85">
        <f t="shared" si="286"/>
        <v>61</v>
      </c>
      <c r="S154" s="85">
        <f t="shared" si="286"/>
        <v>147</v>
      </c>
      <c r="T154" s="185">
        <f t="shared" si="286"/>
        <v>208</v>
      </c>
      <c r="U154" s="86">
        <f t="shared" si="286"/>
        <v>0</v>
      </c>
      <c r="V154" s="185">
        <f t="shared" si="286"/>
        <v>208</v>
      </c>
      <c r="W154" s="87">
        <f>IF(Q154=0,0,((V154/Q154)-1)*100)</f>
        <v>-64.38356164383562</v>
      </c>
    </row>
    <row r="155" spans="1:23" ht="14.25" thickTop="1" thickBot="1" x14ac:dyDescent="0.25">
      <c r="L155" s="79" t="s">
        <v>62</v>
      </c>
      <c r="M155" s="80">
        <f>+M146+M150+M154</f>
        <v>344</v>
      </c>
      <c r="N155" s="81">
        <f t="shared" ref="N155:V155" si="287">+N146+N150+N154</f>
        <v>1700</v>
      </c>
      <c r="O155" s="175">
        <f t="shared" si="287"/>
        <v>2044</v>
      </c>
      <c r="P155" s="80">
        <f t="shared" si="287"/>
        <v>0</v>
      </c>
      <c r="Q155" s="175">
        <f t="shared" si="287"/>
        <v>2044</v>
      </c>
      <c r="R155" s="80">
        <f t="shared" si="287"/>
        <v>216</v>
      </c>
      <c r="S155" s="81">
        <f t="shared" si="287"/>
        <v>806</v>
      </c>
      <c r="T155" s="175">
        <f t="shared" si="287"/>
        <v>1022</v>
      </c>
      <c r="U155" s="80">
        <f t="shared" si="287"/>
        <v>0</v>
      </c>
      <c r="V155" s="175">
        <f t="shared" si="287"/>
        <v>1022</v>
      </c>
      <c r="W155" s="82">
        <f>IF(Q155=0,0,((V155/Q155)-1)*100)</f>
        <v>-50</v>
      </c>
    </row>
    <row r="156" spans="1:23" ht="14.25" thickTop="1" thickBot="1" x14ac:dyDescent="0.25">
      <c r="L156" s="79" t="s">
        <v>63</v>
      </c>
      <c r="M156" s="80">
        <f>+M142+M146+M150+M154</f>
        <v>545</v>
      </c>
      <c r="N156" s="81">
        <f t="shared" ref="N156:V156" si="288">+N142+N146+N150+N154</f>
        <v>2199</v>
      </c>
      <c r="O156" s="175">
        <f t="shared" si="288"/>
        <v>2744</v>
      </c>
      <c r="P156" s="80">
        <f t="shared" si="288"/>
        <v>0</v>
      </c>
      <c r="Q156" s="175">
        <f t="shared" si="288"/>
        <v>2744</v>
      </c>
      <c r="R156" s="80">
        <f t="shared" si="288"/>
        <v>352</v>
      </c>
      <c r="S156" s="81">
        <f t="shared" si="288"/>
        <v>1464</v>
      </c>
      <c r="T156" s="175">
        <f t="shared" si="288"/>
        <v>1816</v>
      </c>
      <c r="U156" s="80">
        <f t="shared" si="288"/>
        <v>0</v>
      </c>
      <c r="V156" s="175">
        <f t="shared" si="288"/>
        <v>1816</v>
      </c>
      <c r="W156" s="82">
        <f>IF(Q156=0,0,((V156/Q156)-1)*100)</f>
        <v>-33.819241982507286</v>
      </c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24.7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8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289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" si="290">T165+U165</f>
        <v>0</v>
      </c>
      <c r="W165" s="341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41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341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291">+M165+M166+M167</f>
        <v>0</v>
      </c>
      <c r="N168" s="241">
        <f t="shared" si="291"/>
        <v>0</v>
      </c>
      <c r="O168" s="242">
        <f t="shared" si="291"/>
        <v>0</v>
      </c>
      <c r="P168" s="240">
        <f t="shared" si="291"/>
        <v>0</v>
      </c>
      <c r="Q168" s="242">
        <f t="shared" si="291"/>
        <v>0</v>
      </c>
      <c r="R168" s="240">
        <f t="shared" ref="R168:V168" si="292">+R165+R166+R167</f>
        <v>0</v>
      </c>
      <c r="S168" s="241">
        <f t="shared" si="292"/>
        <v>0</v>
      </c>
      <c r="T168" s="242">
        <f t="shared" si="292"/>
        <v>0</v>
      </c>
      <c r="U168" s="240">
        <f t="shared" si="292"/>
        <v>0</v>
      </c>
      <c r="V168" s="242">
        <f t="shared" si="292"/>
        <v>0</v>
      </c>
      <c r="W168" s="340">
        <f>IF(Q168=0,0,((V168/Q168)-1)*100)</f>
        <v>0</v>
      </c>
    </row>
    <row r="169" spans="12:23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>T169+U169</f>
        <v>0</v>
      </c>
      <c r="W169" s="341">
        <f t="shared" ref="W169" si="293">IF(Q169=0,0,((V169/Q169)-1)*100)</f>
        <v>0</v>
      </c>
    </row>
    <row r="170" spans="12:23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 t="shared" ref="T170:T177" si="294">SUM(R170:S170)</f>
        <v>0</v>
      </c>
      <c r="U170" s="237">
        <v>0</v>
      </c>
      <c r="V170" s="236">
        <f>T170+U170</f>
        <v>0</v>
      </c>
      <c r="W170" s="341">
        <f t="shared" ref="W170:W173" si="295">IF(Q170=0,0,((V170/Q170)-1)*100)</f>
        <v>0</v>
      </c>
    </row>
    <row r="171" spans="12:23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 t="shared" si="294"/>
        <v>0</v>
      </c>
      <c r="U171" s="237">
        <v>0</v>
      </c>
      <c r="V171" s="236">
        <f>T171+U171</f>
        <v>0</v>
      </c>
      <c r="W171" s="341">
        <f>IF(Q171=0,0,((V171/Q171)-1)*100)</f>
        <v>0</v>
      </c>
    </row>
    <row r="172" spans="12:23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296">+N169+N170+N171</f>
        <v>0</v>
      </c>
      <c r="O172" s="242">
        <f t="shared" si="296"/>
        <v>0</v>
      </c>
      <c r="P172" s="240">
        <f t="shared" si="296"/>
        <v>0</v>
      </c>
      <c r="Q172" s="242">
        <f t="shared" si="296"/>
        <v>0</v>
      </c>
      <c r="R172" s="240">
        <f>+R169+R170+R171</f>
        <v>0</v>
      </c>
      <c r="S172" s="241">
        <f>+S169+S170+S171</f>
        <v>0</v>
      </c>
      <c r="T172" s="242">
        <f t="shared" si="294"/>
        <v>0</v>
      </c>
      <c r="U172" s="240">
        <f t="shared" si="296"/>
        <v>0</v>
      </c>
      <c r="V172" s="242">
        <f t="shared" si="296"/>
        <v>0</v>
      </c>
      <c r="W172" s="340">
        <f t="shared" ref="W172" si="297">IF(Q172=0,0,((V172/Q172)-1)*100)</f>
        <v>0</v>
      </c>
    </row>
    <row r="173" spans="12:23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" si="298">O173+P173</f>
        <v>0</v>
      </c>
      <c r="R173" s="234">
        <v>0</v>
      </c>
      <c r="S173" s="235">
        <v>0</v>
      </c>
      <c r="T173" s="236">
        <f t="shared" si="294"/>
        <v>0</v>
      </c>
      <c r="U173" s="237">
        <v>0</v>
      </c>
      <c r="V173" s="236">
        <f t="shared" ref="V173" si="299">T173+U173</f>
        <v>0</v>
      </c>
      <c r="W173" s="341">
        <f t="shared" si="295"/>
        <v>0</v>
      </c>
    </row>
    <row r="174" spans="12:23" x14ac:dyDescent="0.2">
      <c r="L174" s="218" t="s">
        <v>66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41">
        <f t="shared" ref="W174" si="300">IF(Q174=0,0,((V174/Q174)-1)*100)</f>
        <v>0</v>
      </c>
    </row>
    <row r="175" spans="12:23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41">
        <f>IF(Q175=0,0,((V175/Q175)-1)*100)</f>
        <v>0</v>
      </c>
    </row>
    <row r="176" spans="12:23" ht="14.25" thickTop="1" thickBot="1" x14ac:dyDescent="0.25">
      <c r="L176" s="246" t="s">
        <v>19</v>
      </c>
      <c r="M176" s="247">
        <f>+M173+M174+M175</f>
        <v>0</v>
      </c>
      <c r="N176" s="247">
        <f t="shared" ref="N176:V176" si="301">+N173+N174+N175</f>
        <v>0</v>
      </c>
      <c r="O176" s="248">
        <f t="shared" si="301"/>
        <v>0</v>
      </c>
      <c r="P176" s="249">
        <f t="shared" si="301"/>
        <v>0</v>
      </c>
      <c r="Q176" s="248">
        <f t="shared" si="301"/>
        <v>0</v>
      </c>
      <c r="R176" s="247">
        <f t="shared" si="301"/>
        <v>0</v>
      </c>
      <c r="S176" s="247">
        <f t="shared" si="301"/>
        <v>0</v>
      </c>
      <c r="T176" s="248">
        <f t="shared" si="301"/>
        <v>0</v>
      </c>
      <c r="U176" s="249">
        <f t="shared" si="301"/>
        <v>0</v>
      </c>
      <c r="V176" s="248">
        <f t="shared" si="301"/>
        <v>0</v>
      </c>
      <c r="W176" s="342">
        <f>IF(Q176=0,0,((V176/Q176)-1)*100)</f>
        <v>0</v>
      </c>
    </row>
    <row r="177" spans="1:23" ht="13.5" thickTop="1" x14ac:dyDescent="0.2">
      <c r="A177" s="324"/>
      <c r="K177" s="324"/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 t="shared" si="294"/>
        <v>0</v>
      </c>
      <c r="U177" s="251">
        <v>0</v>
      </c>
      <c r="V177" s="244">
        <f>T177+U177</f>
        <v>0</v>
      </c>
      <c r="W177" s="341">
        <f>IF(Q177=0,0,((V177/Q177)-1)*100)</f>
        <v>0</v>
      </c>
    </row>
    <row r="178" spans="1:23" x14ac:dyDescent="0.2">
      <c r="A178" s="324"/>
      <c r="K178" s="324"/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41">
        <f t="shared" ref="W178" si="302">IF(Q178=0,0,((V178/Q178)-1)*100)</f>
        <v>0</v>
      </c>
    </row>
    <row r="179" spans="1:23" ht="13.5" thickBot="1" x14ac:dyDescent="0.25">
      <c r="A179" s="324"/>
      <c r="K179" s="324"/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41">
        <f>IF(Q179=0,0,((V179/Q179)-1)*100)</f>
        <v>0</v>
      </c>
    </row>
    <row r="180" spans="1:23" ht="14.25" thickTop="1" thickBot="1" x14ac:dyDescent="0.25">
      <c r="L180" s="246" t="s">
        <v>40</v>
      </c>
      <c r="M180" s="247">
        <f>+M177+M178+M179</f>
        <v>0</v>
      </c>
      <c r="N180" s="247">
        <f t="shared" ref="N180:V180" si="303">+N177+N178+N179</f>
        <v>0</v>
      </c>
      <c r="O180" s="248">
        <f t="shared" si="303"/>
        <v>0</v>
      </c>
      <c r="P180" s="249">
        <f t="shared" si="303"/>
        <v>0</v>
      </c>
      <c r="Q180" s="248">
        <f t="shared" si="303"/>
        <v>0</v>
      </c>
      <c r="R180" s="247">
        <f t="shared" si="303"/>
        <v>0</v>
      </c>
      <c r="S180" s="247">
        <f t="shared" si="303"/>
        <v>0</v>
      </c>
      <c r="T180" s="248">
        <f t="shared" si="303"/>
        <v>0</v>
      </c>
      <c r="U180" s="249">
        <f t="shared" si="303"/>
        <v>0</v>
      </c>
      <c r="V180" s="248">
        <f t="shared" si="303"/>
        <v>0</v>
      </c>
      <c r="W180" s="342">
        <f>IF(Q180=0,0,((V180/Q180)-1)*100)</f>
        <v>0</v>
      </c>
    </row>
    <row r="181" spans="1:23" ht="14.25" thickTop="1" thickBot="1" x14ac:dyDescent="0.25">
      <c r="L181" s="239" t="s">
        <v>62</v>
      </c>
      <c r="M181" s="240">
        <f>+M172+M176+M180</f>
        <v>0</v>
      </c>
      <c r="N181" s="241">
        <f t="shared" ref="N181:V181" si="304">+N172+N176+N180</f>
        <v>0</v>
      </c>
      <c r="O181" s="242">
        <f t="shared" si="304"/>
        <v>0</v>
      </c>
      <c r="P181" s="240">
        <f t="shared" si="304"/>
        <v>0</v>
      </c>
      <c r="Q181" s="242">
        <f t="shared" si="304"/>
        <v>0</v>
      </c>
      <c r="R181" s="240">
        <f t="shared" si="304"/>
        <v>0</v>
      </c>
      <c r="S181" s="241">
        <f t="shared" si="304"/>
        <v>0</v>
      </c>
      <c r="T181" s="242">
        <f t="shared" si="304"/>
        <v>0</v>
      </c>
      <c r="U181" s="240">
        <f t="shared" si="304"/>
        <v>0</v>
      </c>
      <c r="V181" s="242">
        <f t="shared" si="304"/>
        <v>0</v>
      </c>
      <c r="W181" s="340">
        <f>IF(Q181=0,0,((V181/Q181)-1)*100)</f>
        <v>0</v>
      </c>
    </row>
    <row r="182" spans="1:23" ht="14.25" thickTop="1" thickBot="1" x14ac:dyDescent="0.25">
      <c r="L182" s="239" t="s">
        <v>63</v>
      </c>
      <c r="M182" s="240">
        <f>+M168+M172+M176+M180</f>
        <v>0</v>
      </c>
      <c r="N182" s="241">
        <f t="shared" ref="N182:V182" si="305">+N168+N172+N176+N180</f>
        <v>0</v>
      </c>
      <c r="O182" s="242">
        <f t="shared" si="305"/>
        <v>0</v>
      </c>
      <c r="P182" s="240">
        <f t="shared" si="305"/>
        <v>0</v>
      </c>
      <c r="Q182" s="242">
        <f t="shared" si="305"/>
        <v>0</v>
      </c>
      <c r="R182" s="240">
        <f t="shared" si="305"/>
        <v>0</v>
      </c>
      <c r="S182" s="241">
        <f t="shared" si="305"/>
        <v>0</v>
      </c>
      <c r="T182" s="242">
        <f t="shared" si="305"/>
        <v>0</v>
      </c>
      <c r="U182" s="240">
        <f t="shared" si="305"/>
        <v>0</v>
      </c>
      <c r="V182" s="242">
        <f t="shared" si="305"/>
        <v>0</v>
      </c>
      <c r="W182" s="340">
        <f>IF(Q182=0,0,((V182/Q182)-1)*100)</f>
        <v>0</v>
      </c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8" t="s">
        <v>2</v>
      </c>
    </row>
    <row r="188" spans="1:23" ht="12" customHeight="1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</row>
    <row r="189" spans="1:23" s="283" customFormat="1" ht="12" customHeight="1" thickBot="1" x14ac:dyDescent="0.25">
      <c r="A189" s="3"/>
      <c r="I189" s="282"/>
      <c r="K189" s="3"/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341">
        <f>IF(Q191=0,0,((V191/Q191)-1)*100)</f>
        <v>0</v>
      </c>
    </row>
    <row r="192" spans="1:23" x14ac:dyDescent="0.2">
      <c r="L192" s="284" t="s">
        <v>11</v>
      </c>
      <c r="M192" s="332">
        <v>0</v>
      </c>
      <c r="N192" s="333">
        <v>0</v>
      </c>
      <c r="O192" s="285">
        <f>M192+N192</f>
        <v>0</v>
      </c>
      <c r="P192" s="286">
        <v>0</v>
      </c>
      <c r="Q192" s="285">
        <f>O192+P192</f>
        <v>0</v>
      </c>
      <c r="R192" s="332">
        <v>0</v>
      </c>
      <c r="S192" s="333">
        <v>0</v>
      </c>
      <c r="T192" s="285">
        <f>R192+S192</f>
        <v>0</v>
      </c>
      <c r="U192" s="286">
        <v>0</v>
      </c>
      <c r="V192" s="285">
        <f>T192+U192</f>
        <v>0</v>
      </c>
      <c r="W192" s="508">
        <f>IF(Q192=0,0,((V192/Q192)-1)*100)</f>
        <v>0</v>
      </c>
    </row>
    <row r="193" spans="1:23" ht="13.5" thickBot="1" x14ac:dyDescent="0.25">
      <c r="L193" s="223" t="s">
        <v>12</v>
      </c>
      <c r="M193" s="305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306">O193+P193</f>
        <v>0</v>
      </c>
      <c r="R193" s="305">
        <v>0</v>
      </c>
      <c r="S193" s="235">
        <v>0</v>
      </c>
      <c r="T193" s="236">
        <f>R193+S193</f>
        <v>0</v>
      </c>
      <c r="U193" s="237">
        <v>0</v>
      </c>
      <c r="V193" s="236">
        <f t="shared" ref="V193" si="307">T193+U193</f>
        <v>0</v>
      </c>
      <c r="W193" s="509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Q194" si="308">+M191+M192+M193</f>
        <v>0</v>
      </c>
      <c r="N194" s="241">
        <f t="shared" si="308"/>
        <v>0</v>
      </c>
      <c r="O194" s="242">
        <f t="shared" si="308"/>
        <v>0</v>
      </c>
      <c r="P194" s="240">
        <f t="shared" si="308"/>
        <v>0</v>
      </c>
      <c r="Q194" s="242">
        <f t="shared" si="308"/>
        <v>0</v>
      </c>
      <c r="R194" s="240">
        <f t="shared" ref="R194:V194" si="309">+R191+R192+R193</f>
        <v>0</v>
      </c>
      <c r="S194" s="241">
        <f t="shared" si="309"/>
        <v>0</v>
      </c>
      <c r="T194" s="242">
        <f t="shared" si="309"/>
        <v>0</v>
      </c>
      <c r="U194" s="240">
        <f t="shared" si="309"/>
        <v>0</v>
      </c>
      <c r="V194" s="242">
        <f t="shared" si="309"/>
        <v>0</v>
      </c>
      <c r="W194" s="340">
        <f>IF(Q194=0,0,((V194/Q194)-1)*100)</f>
        <v>0</v>
      </c>
    </row>
    <row r="195" spans="1:23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>O195+P195</f>
        <v>0</v>
      </c>
      <c r="R195" s="234">
        <v>0</v>
      </c>
      <c r="S195" s="235">
        <v>0</v>
      </c>
      <c r="T195" s="236">
        <f>SUM(R195:S195)</f>
        <v>0</v>
      </c>
      <c r="U195" s="237">
        <v>0</v>
      </c>
      <c r="V195" s="236">
        <f>T195+U195</f>
        <v>0</v>
      </c>
      <c r="W195" s="341">
        <f t="shared" ref="W195" si="310">IF(Q195=0,0,((V195/Q195)-1)*100)</f>
        <v>0</v>
      </c>
    </row>
    <row r="196" spans="1:23" ht="15.75" customHeight="1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>O196+P196</f>
        <v>0</v>
      </c>
      <c r="R196" s="234">
        <v>0</v>
      </c>
      <c r="S196" s="235">
        <v>0</v>
      </c>
      <c r="T196" s="236">
        <f t="shared" ref="T196:T203" si="311">SUM(R196:S196)</f>
        <v>0</v>
      </c>
      <c r="U196" s="237">
        <v>0</v>
      </c>
      <c r="V196" s="236">
        <f>T196+U196</f>
        <v>0</v>
      </c>
      <c r="W196" s="341">
        <f t="shared" ref="W196:W199" si="312">IF(Q196=0,0,((V196/Q196)-1)*100)</f>
        <v>0</v>
      </c>
    </row>
    <row r="197" spans="1:23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0</v>
      </c>
      <c r="S197" s="235">
        <v>0</v>
      </c>
      <c r="T197" s="236">
        <f t="shared" si="311"/>
        <v>0</v>
      </c>
      <c r="U197" s="237">
        <v>0</v>
      </c>
      <c r="V197" s="236">
        <f>T197+U197</f>
        <v>0</v>
      </c>
      <c r="W197" s="341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313">+N195+N196+N197</f>
        <v>0</v>
      </c>
      <c r="O198" s="242">
        <f t="shared" si="313"/>
        <v>0</v>
      </c>
      <c r="P198" s="240">
        <f t="shared" si="313"/>
        <v>0</v>
      </c>
      <c r="Q198" s="242">
        <f t="shared" si="313"/>
        <v>0</v>
      </c>
      <c r="R198" s="240">
        <f>+R195+R196+R197</f>
        <v>0</v>
      </c>
      <c r="S198" s="241">
        <f>+S195+S196+S197</f>
        <v>0</v>
      </c>
      <c r="T198" s="242">
        <f t="shared" si="311"/>
        <v>0</v>
      </c>
      <c r="U198" s="240">
        <f t="shared" si="313"/>
        <v>0</v>
      </c>
      <c r="V198" s="242">
        <f t="shared" si="313"/>
        <v>0</v>
      </c>
      <c r="W198" s="340">
        <f t="shared" ref="W198" si="314">IF(Q198=0,0,((V198/Q198)-1)*100)</f>
        <v>0</v>
      </c>
    </row>
    <row r="199" spans="1:23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>O199+P199</f>
        <v>0</v>
      </c>
      <c r="R199" s="234">
        <v>0</v>
      </c>
      <c r="S199" s="235">
        <v>0</v>
      </c>
      <c r="T199" s="236">
        <f t="shared" si="311"/>
        <v>0</v>
      </c>
      <c r="U199" s="237">
        <v>0</v>
      </c>
      <c r="V199" s="236">
        <f>T199+U199</f>
        <v>0</v>
      </c>
      <c r="W199" s="341">
        <f t="shared" si="312"/>
        <v>0</v>
      </c>
    </row>
    <row r="200" spans="1:23" x14ac:dyDescent="0.2">
      <c r="L200" s="218" t="s">
        <v>66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41">
        <f t="shared" ref="W200" si="315">IF(Q200=0,0,((V200/Q200)-1)*100)</f>
        <v>0</v>
      </c>
    </row>
    <row r="201" spans="1:23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>O201+P201</f>
        <v>0</v>
      </c>
      <c r="R201" s="234">
        <v>0</v>
      </c>
      <c r="S201" s="235">
        <v>0</v>
      </c>
      <c r="T201" s="244">
        <f>SUM(R201:S201)</f>
        <v>0</v>
      </c>
      <c r="U201" s="245">
        <v>0</v>
      </c>
      <c r="V201" s="244">
        <f>T201+U201</f>
        <v>0</v>
      </c>
      <c r="W201" s="341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316">+N199+N200+N201</f>
        <v>0</v>
      </c>
      <c r="O202" s="248">
        <f t="shared" ref="O202" si="317">+O199+O200+O201</f>
        <v>0</v>
      </c>
      <c r="P202" s="249">
        <f t="shared" ref="P202" si="318">+P199+P200+P201</f>
        <v>0</v>
      </c>
      <c r="Q202" s="248">
        <f t="shared" ref="Q202" si="319">+Q199+Q200+Q201</f>
        <v>0</v>
      </c>
      <c r="R202" s="247">
        <f t="shared" ref="R202" si="320">+R199+R200+R201</f>
        <v>0</v>
      </c>
      <c r="S202" s="247">
        <f t="shared" ref="S202" si="321">+S199+S200+S201</f>
        <v>0</v>
      </c>
      <c r="T202" s="248">
        <f t="shared" ref="T202" si="322">+T199+T200+T201</f>
        <v>0</v>
      </c>
      <c r="U202" s="249">
        <f t="shared" ref="U202" si="323">+U199+U200+U201</f>
        <v>0</v>
      </c>
      <c r="V202" s="248">
        <f t="shared" ref="V202" si="324">+V199+V200+V201</f>
        <v>0</v>
      </c>
      <c r="W202" s="342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>O203+P203</f>
        <v>0</v>
      </c>
      <c r="R203" s="234">
        <v>0</v>
      </c>
      <c r="S203" s="235">
        <v>0</v>
      </c>
      <c r="T203" s="244">
        <f t="shared" si="311"/>
        <v>0</v>
      </c>
      <c r="U203" s="251">
        <v>0</v>
      </c>
      <c r="V203" s="244">
        <f>T203+U203</f>
        <v>0</v>
      </c>
      <c r="W203" s="341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>O204+P204</f>
        <v>0</v>
      </c>
      <c r="R204" s="234">
        <v>0</v>
      </c>
      <c r="S204" s="235">
        <v>0</v>
      </c>
      <c r="T204" s="244">
        <f>SUM(R204:S204)</f>
        <v>0</v>
      </c>
      <c r="U204" s="237">
        <v>0</v>
      </c>
      <c r="V204" s="244">
        <f>T204+U204</f>
        <v>0</v>
      </c>
      <c r="W204" s="341">
        <f t="shared" ref="W204" si="325">IF(Q204=0,0,((V204/Q204)-1)*100)</f>
        <v>0</v>
      </c>
    </row>
    <row r="205" spans="1:23" ht="13.5" thickBot="1" x14ac:dyDescent="0.25">
      <c r="A205" s="324"/>
      <c r="K205" s="324"/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>O205+P205</f>
        <v>0</v>
      </c>
      <c r="R205" s="234">
        <v>0</v>
      </c>
      <c r="S205" s="235">
        <v>0</v>
      </c>
      <c r="T205" s="244">
        <f>SUM(R205:S205)</f>
        <v>0</v>
      </c>
      <c r="U205" s="237">
        <v>0</v>
      </c>
      <c r="V205" s="244">
        <f>T205+U205</f>
        <v>0</v>
      </c>
      <c r="W205" s="341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26">+N203+N204+N205</f>
        <v>0</v>
      </c>
      <c r="O206" s="248">
        <f t="shared" si="326"/>
        <v>0</v>
      </c>
      <c r="P206" s="249">
        <f t="shared" si="326"/>
        <v>0</v>
      </c>
      <c r="Q206" s="248">
        <f t="shared" si="326"/>
        <v>0</v>
      </c>
      <c r="R206" s="247">
        <f t="shared" si="326"/>
        <v>0</v>
      </c>
      <c r="S206" s="247">
        <f t="shared" si="326"/>
        <v>0</v>
      </c>
      <c r="T206" s="248">
        <f t="shared" si="326"/>
        <v>0</v>
      </c>
      <c r="U206" s="249">
        <f t="shared" si="326"/>
        <v>0</v>
      </c>
      <c r="V206" s="248">
        <f t="shared" si="326"/>
        <v>0</v>
      </c>
      <c r="W206" s="342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0</v>
      </c>
      <c r="N207" s="241">
        <f t="shared" ref="N207:V207" si="327">+N198+N202+N206</f>
        <v>0</v>
      </c>
      <c r="O207" s="242">
        <f t="shared" si="327"/>
        <v>0</v>
      </c>
      <c r="P207" s="240">
        <f t="shared" si="327"/>
        <v>0</v>
      </c>
      <c r="Q207" s="242">
        <f t="shared" si="327"/>
        <v>0</v>
      </c>
      <c r="R207" s="240">
        <f t="shared" si="327"/>
        <v>0</v>
      </c>
      <c r="S207" s="241">
        <f t="shared" si="327"/>
        <v>0</v>
      </c>
      <c r="T207" s="242">
        <f t="shared" si="327"/>
        <v>0</v>
      </c>
      <c r="U207" s="240">
        <f t="shared" si="327"/>
        <v>0</v>
      </c>
      <c r="V207" s="242">
        <f t="shared" si="327"/>
        <v>0</v>
      </c>
      <c r="W207" s="340">
        <f>IF(Q207=0,0,((V207/Q207)-1)*100)</f>
        <v>0</v>
      </c>
    </row>
    <row r="208" spans="1:23" ht="14.25" thickTop="1" thickBot="1" x14ac:dyDescent="0.25">
      <c r="L208" s="239" t="s">
        <v>63</v>
      </c>
      <c r="M208" s="240">
        <f>+M194+M198+M202+M206</f>
        <v>0</v>
      </c>
      <c r="N208" s="241">
        <f t="shared" ref="N208:V208" si="328">+N194+N198+N202+N206</f>
        <v>0</v>
      </c>
      <c r="O208" s="242">
        <f t="shared" si="328"/>
        <v>0</v>
      </c>
      <c r="P208" s="240">
        <f t="shared" si="328"/>
        <v>0</v>
      </c>
      <c r="Q208" s="242">
        <f t="shared" si="328"/>
        <v>0</v>
      </c>
      <c r="R208" s="240">
        <f t="shared" si="328"/>
        <v>0</v>
      </c>
      <c r="S208" s="241">
        <f t="shared" si="328"/>
        <v>0</v>
      </c>
      <c r="T208" s="242">
        <f t="shared" si="328"/>
        <v>0</v>
      </c>
      <c r="U208" s="240">
        <f t="shared" si="328"/>
        <v>0</v>
      </c>
      <c r="V208" s="242">
        <f t="shared" si="328"/>
        <v>0</v>
      </c>
      <c r="W208" s="340">
        <f>IF(Q208=0,0,((V208/Q208)-1)*100)</f>
        <v>0</v>
      </c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8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7"/>
      <c r="R214" s="219"/>
      <c r="S214" s="211"/>
      <c r="T214" s="220"/>
      <c r="U214" s="221"/>
      <c r="V214" s="307"/>
      <c r="W214" s="309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7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329">+M165+M191</f>
        <v>0</v>
      </c>
      <c r="N217" s="235">
        <f t="shared" si="329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30">+R165+R191</f>
        <v>0</v>
      </c>
      <c r="S217" s="235">
        <f t="shared" si="330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41">
        <f>IF(Q217=0,0,((V217/Q217)-1)*100)</f>
        <v>0</v>
      </c>
    </row>
    <row r="218" spans="12:23" x14ac:dyDescent="0.2">
      <c r="L218" s="218" t="s">
        <v>11</v>
      </c>
      <c r="M218" s="234">
        <f t="shared" si="329"/>
        <v>0</v>
      </c>
      <c r="N218" s="235">
        <f t="shared" si="329"/>
        <v>0</v>
      </c>
      <c r="O218" s="236">
        <f t="shared" ref="O218:O219" si="331">M218+N218</f>
        <v>0</v>
      </c>
      <c r="P218" s="237">
        <f>+P166+P192</f>
        <v>0</v>
      </c>
      <c r="Q218" s="265">
        <f>O218+P218</f>
        <v>0</v>
      </c>
      <c r="R218" s="234">
        <f t="shared" si="330"/>
        <v>0</v>
      </c>
      <c r="S218" s="235">
        <f t="shared" si="330"/>
        <v>0</v>
      </c>
      <c r="T218" s="236">
        <f t="shared" ref="T218:T219" si="332">R218+S218</f>
        <v>0</v>
      </c>
      <c r="U218" s="237">
        <f>+U166+U192</f>
        <v>0</v>
      </c>
      <c r="V218" s="265">
        <f>T218+U218</f>
        <v>0</v>
      </c>
      <c r="W218" s="341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329"/>
        <v>0</v>
      </c>
      <c r="N219" s="235">
        <f t="shared" si="329"/>
        <v>0</v>
      </c>
      <c r="O219" s="236">
        <f t="shared" si="331"/>
        <v>0</v>
      </c>
      <c r="P219" s="237">
        <f>+P167+P193</f>
        <v>0</v>
      </c>
      <c r="Q219" s="265">
        <f>O219+P219</f>
        <v>0</v>
      </c>
      <c r="R219" s="234">
        <f t="shared" si="330"/>
        <v>0</v>
      </c>
      <c r="S219" s="235">
        <f t="shared" si="330"/>
        <v>0</v>
      </c>
      <c r="T219" s="236">
        <f t="shared" si="332"/>
        <v>0</v>
      </c>
      <c r="U219" s="237">
        <f>+U167+U193</f>
        <v>0</v>
      </c>
      <c r="V219" s="265">
        <f>T219+U219</f>
        <v>0</v>
      </c>
      <c r="W219" s="341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333">+M217+M218+M219</f>
        <v>0</v>
      </c>
      <c r="N220" s="241">
        <f t="shared" si="333"/>
        <v>0</v>
      </c>
      <c r="O220" s="242">
        <f t="shared" si="333"/>
        <v>0</v>
      </c>
      <c r="P220" s="240">
        <f t="shared" si="333"/>
        <v>0</v>
      </c>
      <c r="Q220" s="242">
        <f t="shared" si="333"/>
        <v>0</v>
      </c>
      <c r="R220" s="240">
        <f t="shared" ref="R220:V220" si="334">+R217+R218+R219</f>
        <v>0</v>
      </c>
      <c r="S220" s="241">
        <f t="shared" si="334"/>
        <v>0</v>
      </c>
      <c r="T220" s="242">
        <f t="shared" si="334"/>
        <v>0</v>
      </c>
      <c r="U220" s="240">
        <f t="shared" si="334"/>
        <v>0</v>
      </c>
      <c r="V220" s="242">
        <f t="shared" si="334"/>
        <v>0</v>
      </c>
      <c r="W220" s="340">
        <f t="shared" ref="W220" si="335">IF(Q220=0,0,((V220/Q220)-1)*100)</f>
        <v>0</v>
      </c>
    </row>
    <row r="221" spans="12:23" ht="13.5" thickTop="1" x14ac:dyDescent="0.2">
      <c r="L221" s="218" t="s">
        <v>13</v>
      </c>
      <c r="M221" s="234">
        <f t="shared" ref="M221:N223" si="336">+M169+M195</f>
        <v>0</v>
      </c>
      <c r="N221" s="235">
        <f t="shared" si="336"/>
        <v>0</v>
      </c>
      <c r="O221" s="236">
        <f t="shared" ref="O221" si="337">M221+N221</f>
        <v>0</v>
      </c>
      <c r="P221" s="258">
        <f>+P169+P195</f>
        <v>0</v>
      </c>
      <c r="Q221" s="337">
        <f>O221+P221</f>
        <v>0</v>
      </c>
      <c r="R221" s="234">
        <f t="shared" ref="R221:S223" si="338">+R169+R195</f>
        <v>0</v>
      </c>
      <c r="S221" s="235">
        <f t="shared" si="338"/>
        <v>0</v>
      </c>
      <c r="T221" s="236">
        <f>R221+S221</f>
        <v>0</v>
      </c>
      <c r="U221" s="258">
        <f>+U169+U195</f>
        <v>0</v>
      </c>
      <c r="V221" s="337">
        <f>T221+U221</f>
        <v>0</v>
      </c>
      <c r="W221" s="341">
        <f t="shared" ref="W221" si="339">IF(Q221=0,0,((V221/Q221)-1)*100)</f>
        <v>0</v>
      </c>
    </row>
    <row r="222" spans="12:23" x14ac:dyDescent="0.2">
      <c r="L222" s="218" t="s">
        <v>14</v>
      </c>
      <c r="M222" s="234">
        <f t="shared" si="336"/>
        <v>0</v>
      </c>
      <c r="N222" s="235">
        <f t="shared" si="336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38"/>
        <v>0</v>
      </c>
      <c r="S222" s="235">
        <f t="shared" si="338"/>
        <v>0</v>
      </c>
      <c r="T222" s="244">
        <f t="shared" ref="T222:T229" si="340">R222+S222</f>
        <v>0</v>
      </c>
      <c r="U222" s="258">
        <f>+U170+U196</f>
        <v>0</v>
      </c>
      <c r="V222" s="236">
        <f>T222+U222</f>
        <v>0</v>
      </c>
      <c r="W222" s="341">
        <f>IF(Q222=0,0,((V222/Q222)-1)*100)</f>
        <v>0</v>
      </c>
    </row>
    <row r="223" spans="12:23" ht="13.5" thickBot="1" x14ac:dyDescent="0.25">
      <c r="L223" s="218" t="s">
        <v>15</v>
      </c>
      <c r="M223" s="305">
        <f t="shared" si="336"/>
        <v>0</v>
      </c>
      <c r="N223" s="344">
        <f t="shared" si="336"/>
        <v>0</v>
      </c>
      <c r="O223" s="266">
        <f>M223+N223</f>
        <v>0</v>
      </c>
      <c r="P223" s="245">
        <f>+P171+P197</f>
        <v>0</v>
      </c>
      <c r="Q223" s="345">
        <f>+Q218+Q219+Q221</f>
        <v>0</v>
      </c>
      <c r="R223" s="305">
        <f t="shared" si="338"/>
        <v>0</v>
      </c>
      <c r="S223" s="344">
        <f t="shared" si="338"/>
        <v>0</v>
      </c>
      <c r="T223" s="266">
        <f t="shared" si="340"/>
        <v>0</v>
      </c>
      <c r="U223" s="245">
        <f>+U171+U197</f>
        <v>0</v>
      </c>
      <c r="V223" s="345">
        <f>+V218+V219+V221</f>
        <v>0</v>
      </c>
      <c r="W223" s="341">
        <f t="shared" ref="W223" si="341">IF(Q223=0,0,((V223/Q223)-1)*100)</f>
        <v>0</v>
      </c>
    </row>
    <row r="224" spans="12:23" ht="14.25" thickTop="1" thickBot="1" x14ac:dyDescent="0.25">
      <c r="L224" s="239" t="s">
        <v>61</v>
      </c>
      <c r="M224" s="240">
        <f>+M221+M222+M223</f>
        <v>0</v>
      </c>
      <c r="N224" s="241">
        <f t="shared" ref="N224" si="342">+N221+N222+N223</f>
        <v>0</v>
      </c>
      <c r="O224" s="242">
        <f t="shared" ref="O224" si="343">+O221+O222+O223</f>
        <v>0</v>
      </c>
      <c r="P224" s="240">
        <f t="shared" ref="P224" si="344">+P221+P222+P223</f>
        <v>0</v>
      </c>
      <c r="Q224" s="242">
        <f t="shared" ref="Q224" si="345">+Q221+Q222+Q223</f>
        <v>0</v>
      </c>
      <c r="R224" s="240">
        <f>+R221+R222+R223</f>
        <v>0</v>
      </c>
      <c r="S224" s="241">
        <f t="shared" ref="S224:V224" si="346">+S221+S222+S223</f>
        <v>0</v>
      </c>
      <c r="T224" s="242">
        <f t="shared" si="340"/>
        <v>0</v>
      </c>
      <c r="U224" s="240">
        <f t="shared" si="346"/>
        <v>0</v>
      </c>
      <c r="V224" s="242">
        <f t="shared" si="346"/>
        <v>0</v>
      </c>
      <c r="W224" s="340">
        <f>IF(Q224=0,0,((V224/Q224)-1)*100)</f>
        <v>0</v>
      </c>
    </row>
    <row r="225" spans="1:23" ht="13.5" thickTop="1" x14ac:dyDescent="0.2">
      <c r="L225" s="218" t="s">
        <v>16</v>
      </c>
      <c r="M225" s="234">
        <f t="shared" ref="M225:N227" si="347">+M173+M199</f>
        <v>0</v>
      </c>
      <c r="N225" s="235">
        <f t="shared" si="347"/>
        <v>0</v>
      </c>
      <c r="O225" s="236">
        <f t="shared" ref="O225" si="348">M225+N225</f>
        <v>0</v>
      </c>
      <c r="P225" s="237">
        <f>+P173+P199</f>
        <v>0</v>
      </c>
      <c r="Q225" s="265">
        <f>O225+P225</f>
        <v>0</v>
      </c>
      <c r="R225" s="234">
        <f t="shared" ref="R225:S227" si="349">+R173+R199</f>
        <v>0</v>
      </c>
      <c r="S225" s="235">
        <f t="shared" si="349"/>
        <v>0</v>
      </c>
      <c r="T225" s="236">
        <f t="shared" si="340"/>
        <v>0</v>
      </c>
      <c r="U225" s="237">
        <f>+U173+U199</f>
        <v>0</v>
      </c>
      <c r="V225" s="265">
        <f>T225+U225</f>
        <v>0</v>
      </c>
      <c r="W225" s="341">
        <f t="shared" ref="W225" si="350">IF(Q225=0,0,((V225/Q225)-1)*100)</f>
        <v>0</v>
      </c>
    </row>
    <row r="226" spans="1:23" x14ac:dyDescent="0.2">
      <c r="L226" s="218" t="s">
        <v>66</v>
      </c>
      <c r="M226" s="234">
        <f t="shared" si="347"/>
        <v>0</v>
      </c>
      <c r="N226" s="235">
        <f t="shared" si="347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49"/>
        <v>0</v>
      </c>
      <c r="S226" s="235">
        <f t="shared" si="349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41">
        <f t="shared" ref="W226" si="351">IF(Q226=0,0,((V226/Q226)-1)*100)</f>
        <v>0</v>
      </c>
    </row>
    <row r="227" spans="1:23" ht="13.5" thickBot="1" x14ac:dyDescent="0.25">
      <c r="L227" s="218" t="s">
        <v>18</v>
      </c>
      <c r="M227" s="234">
        <f t="shared" si="347"/>
        <v>0</v>
      </c>
      <c r="N227" s="235">
        <f t="shared" si="347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49"/>
        <v>0</v>
      </c>
      <c r="S227" s="235">
        <f t="shared" si="349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46" t="s">
        <v>19</v>
      </c>
      <c r="M228" s="247">
        <f>+M225+M226+M227</f>
        <v>0</v>
      </c>
      <c r="N228" s="247">
        <f t="shared" ref="N228" si="352">+N225+N226+N227</f>
        <v>0</v>
      </c>
      <c r="O228" s="248">
        <f t="shared" ref="O228" si="353">+O225+O226+O227</f>
        <v>0</v>
      </c>
      <c r="P228" s="249">
        <f t="shared" ref="P228" si="354">+P225+P226+P227</f>
        <v>0</v>
      </c>
      <c r="Q228" s="248">
        <f t="shared" ref="Q228" si="355">+Q225+Q226+Q227</f>
        <v>0</v>
      </c>
      <c r="R228" s="247">
        <f t="shared" ref="R228" si="356">+R225+R226+R227</f>
        <v>0</v>
      </c>
      <c r="S228" s="247">
        <f t="shared" ref="S228" si="357">+S225+S226+S227</f>
        <v>0</v>
      </c>
      <c r="T228" s="248">
        <f t="shared" ref="T228" si="358">+T225+T226+T227</f>
        <v>0</v>
      </c>
      <c r="U228" s="249">
        <f t="shared" ref="U228" si="359">+U225+U226+U227</f>
        <v>0</v>
      </c>
      <c r="V228" s="248">
        <f t="shared" ref="V228" si="360">+V225+V226+V227</f>
        <v>0</v>
      </c>
      <c r="W228" s="342">
        <f>IF(Q228=0,0,((V228/Q228)-1)*100)</f>
        <v>0</v>
      </c>
    </row>
    <row r="229" spans="1:23" ht="13.5" thickTop="1" x14ac:dyDescent="0.2">
      <c r="A229" s="324"/>
      <c r="K229" s="324"/>
      <c r="L229" s="218" t="s">
        <v>21</v>
      </c>
      <c r="M229" s="234">
        <f t="shared" ref="M229:N231" si="361">+M177+M203</f>
        <v>0</v>
      </c>
      <c r="N229" s="235">
        <f t="shared" si="361"/>
        <v>0</v>
      </c>
      <c r="O229" s="244">
        <f>M229+N229</f>
        <v>0</v>
      </c>
      <c r="P229" s="251">
        <f>+P177+P203</f>
        <v>0</v>
      </c>
      <c r="Q229" s="265">
        <f>O229+P229</f>
        <v>0</v>
      </c>
      <c r="R229" s="234">
        <f t="shared" ref="R229:S231" si="362">+R177+R203</f>
        <v>0</v>
      </c>
      <c r="S229" s="235">
        <f t="shared" si="362"/>
        <v>0</v>
      </c>
      <c r="T229" s="244">
        <f t="shared" si="340"/>
        <v>0</v>
      </c>
      <c r="U229" s="251">
        <f>+U177+U203</f>
        <v>0</v>
      </c>
      <c r="V229" s="265">
        <f>T229+U229</f>
        <v>0</v>
      </c>
      <c r="W229" s="341">
        <f>IF(Q229=0,0,((V229/Q229)-1)*100)</f>
        <v>0</v>
      </c>
    </row>
    <row r="230" spans="1:23" x14ac:dyDescent="0.2">
      <c r="A230" s="324"/>
      <c r="K230" s="324"/>
      <c r="L230" s="218" t="s">
        <v>22</v>
      </c>
      <c r="M230" s="234">
        <f t="shared" si="361"/>
        <v>0</v>
      </c>
      <c r="N230" s="235">
        <f t="shared" si="361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62"/>
        <v>0</v>
      </c>
      <c r="S230" s="235">
        <f t="shared" si="362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41">
        <f t="shared" ref="W230" si="363">IF(Q230=0,0,((V230/Q230)-1)*100)</f>
        <v>0</v>
      </c>
    </row>
    <row r="231" spans="1:23" ht="13.5" thickBot="1" x14ac:dyDescent="0.25">
      <c r="A231" s="324"/>
      <c r="K231" s="324"/>
      <c r="L231" s="218" t="s">
        <v>23</v>
      </c>
      <c r="M231" s="234">
        <f t="shared" si="361"/>
        <v>0</v>
      </c>
      <c r="N231" s="235">
        <f t="shared" si="361"/>
        <v>0</v>
      </c>
      <c r="O231" s="244">
        <f t="shared" ref="O231" si="364">M231+N231</f>
        <v>0</v>
      </c>
      <c r="P231" s="237">
        <f>+P179+P205</f>
        <v>0</v>
      </c>
      <c r="Q231" s="265">
        <f>O231+P231</f>
        <v>0</v>
      </c>
      <c r="R231" s="234">
        <f t="shared" si="362"/>
        <v>0</v>
      </c>
      <c r="S231" s="235">
        <f t="shared" si="362"/>
        <v>0</v>
      </c>
      <c r="T231" s="244">
        <f>R231+S231</f>
        <v>0</v>
      </c>
      <c r="U231" s="237">
        <f>+U179+U205</f>
        <v>0</v>
      </c>
      <c r="V231" s="265">
        <f>T231+U231</f>
        <v>0</v>
      </c>
      <c r="W231" s="341">
        <f>IF(Q231=0,0,((V231/Q231)-1)*100)</f>
        <v>0</v>
      </c>
    </row>
    <row r="232" spans="1:23" ht="14.25" thickTop="1" thickBot="1" x14ac:dyDescent="0.25">
      <c r="L232" s="246" t="s">
        <v>40</v>
      </c>
      <c r="M232" s="247">
        <f>+M229+M230+M231</f>
        <v>0</v>
      </c>
      <c r="N232" s="247">
        <f t="shared" ref="N232" si="365">+N229+N230+N231</f>
        <v>0</v>
      </c>
      <c r="O232" s="248">
        <f t="shared" ref="O232" si="366">+O229+O230+O231</f>
        <v>0</v>
      </c>
      <c r="P232" s="249">
        <f t="shared" ref="P232" si="367">+P229+P230+P231</f>
        <v>0</v>
      </c>
      <c r="Q232" s="248">
        <f t="shared" ref="Q232" si="368">+Q229+Q230+Q231</f>
        <v>0</v>
      </c>
      <c r="R232" s="247">
        <f t="shared" ref="R232" si="369">+R229+R230+R231</f>
        <v>0</v>
      </c>
      <c r="S232" s="247">
        <f t="shared" ref="S232" si="370">+S229+S230+S231</f>
        <v>0</v>
      </c>
      <c r="T232" s="248">
        <f t="shared" ref="T232" si="371">+T229+T230+T231</f>
        <v>0</v>
      </c>
      <c r="U232" s="249">
        <f t="shared" ref="U232" si="372">+U229+U230+U231</f>
        <v>0</v>
      </c>
      <c r="V232" s="248">
        <f t="shared" ref="V232" si="373">+V229+V230+V231</f>
        <v>0</v>
      </c>
      <c r="W232" s="342">
        <f>IF(Q232=0,0,((V232/Q232)-1)*100)</f>
        <v>0</v>
      </c>
    </row>
    <row r="233" spans="1:23" ht="14.25" thickTop="1" thickBot="1" x14ac:dyDescent="0.25">
      <c r="L233" s="239" t="s">
        <v>62</v>
      </c>
      <c r="M233" s="240">
        <f>+M224+M228+M232</f>
        <v>0</v>
      </c>
      <c r="N233" s="241">
        <f t="shared" ref="N233" si="374">+N224+N228+N232</f>
        <v>0</v>
      </c>
      <c r="O233" s="242">
        <f t="shared" ref="O233" si="375">+O224+O228+O232</f>
        <v>0</v>
      </c>
      <c r="P233" s="240">
        <f t="shared" ref="P233" si="376">+P224+P228+P232</f>
        <v>0</v>
      </c>
      <c r="Q233" s="242">
        <f t="shared" ref="Q233" si="377">+Q224+Q228+Q232</f>
        <v>0</v>
      </c>
      <c r="R233" s="240">
        <f t="shared" ref="R233" si="378">+R224+R228+R232</f>
        <v>0</v>
      </c>
      <c r="S233" s="241">
        <f t="shared" ref="S233" si="379">+S224+S228+S232</f>
        <v>0</v>
      </c>
      <c r="T233" s="242">
        <f t="shared" ref="T233" si="380">+T224+T228+T232</f>
        <v>0</v>
      </c>
      <c r="U233" s="240">
        <f t="shared" ref="U233" si="381">+U224+U228+U232</f>
        <v>0</v>
      </c>
      <c r="V233" s="242">
        <f t="shared" ref="V233" si="382">+V224+V228+V232</f>
        <v>0</v>
      </c>
      <c r="W233" s="340">
        <f>IF(Q233=0,0,((V233/Q233)-1)*100)</f>
        <v>0</v>
      </c>
    </row>
    <row r="234" spans="1:23" ht="14.25" thickTop="1" thickBot="1" x14ac:dyDescent="0.25">
      <c r="L234" s="239" t="s">
        <v>63</v>
      </c>
      <c r="M234" s="240">
        <f>+M220+M224+M228+M232</f>
        <v>0</v>
      </c>
      <c r="N234" s="241">
        <f t="shared" ref="N234:V234" si="383">+N220+N224+N228+N232</f>
        <v>0</v>
      </c>
      <c r="O234" s="242">
        <f t="shared" si="383"/>
        <v>0</v>
      </c>
      <c r="P234" s="240">
        <f t="shared" si="383"/>
        <v>0</v>
      </c>
      <c r="Q234" s="242">
        <f t="shared" si="383"/>
        <v>0</v>
      </c>
      <c r="R234" s="240">
        <f t="shared" si="383"/>
        <v>0</v>
      </c>
      <c r="S234" s="241">
        <f t="shared" si="383"/>
        <v>0</v>
      </c>
      <c r="T234" s="242">
        <f t="shared" si="383"/>
        <v>0</v>
      </c>
      <c r="U234" s="240">
        <f t="shared" si="383"/>
        <v>0</v>
      </c>
      <c r="V234" s="242">
        <f t="shared" si="383"/>
        <v>0</v>
      </c>
      <c r="W234" s="340">
        <f>IF(Q234=0,0,((V234/Q234)-1)*100)</f>
        <v>0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eFcNQuIV1b1Vj5wcgnerG6eCVVH7SGMvQj3dVMn95nTB+0V0Sy9aLpNyPfWl6YXRs4/EecSMHCRRcboUdB4OjA==" saltValue="z+Y428a4WQH2AVTr2kIf+g==" spinCount="100000" sheet="1" objects="1" scenarios="1"/>
  <mergeCells count="42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319" priority="703" operator="containsText" text="NOT OK">
      <formula>NOT(ISERROR(SEARCH("NOT OK",A1)))</formula>
    </cfRule>
  </conditionalFormatting>
  <conditionalFormatting sqref="A31 K31">
    <cfRule type="containsText" dxfId="318" priority="539" operator="containsText" text="NOT OK">
      <formula>NOT(ISERROR(SEARCH("NOT OK",A31)))</formula>
    </cfRule>
  </conditionalFormatting>
  <conditionalFormatting sqref="A57 K57">
    <cfRule type="containsText" dxfId="317" priority="538" operator="containsText" text="NOT OK">
      <formula>NOT(ISERROR(SEARCH("NOT OK",A57)))</formula>
    </cfRule>
  </conditionalFormatting>
  <conditionalFormatting sqref="A187 K187">
    <cfRule type="containsText" dxfId="316" priority="535" operator="containsText" text="NOT OK">
      <formula>NOT(ISERROR(SEARCH("NOT OK",A187)))</formula>
    </cfRule>
  </conditionalFormatting>
  <conditionalFormatting sqref="K109 A109">
    <cfRule type="containsText" dxfId="315" priority="537" operator="containsText" text="NOT OK">
      <formula>NOT(ISERROR(SEARCH("NOT OK",A109)))</formula>
    </cfRule>
  </conditionalFormatting>
  <conditionalFormatting sqref="K135 A135">
    <cfRule type="containsText" dxfId="314" priority="536" operator="containsText" text="NOT OK">
      <formula>NOT(ISERROR(SEARCH("NOT OK",A135)))</formula>
    </cfRule>
  </conditionalFormatting>
  <conditionalFormatting sqref="A213 K213">
    <cfRule type="containsText" dxfId="313" priority="534" operator="containsText" text="NOT OK">
      <formula>NOT(ISERROR(SEARCH("NOT OK",A213)))</formula>
    </cfRule>
  </conditionalFormatting>
  <conditionalFormatting sqref="A15:A16 K15:K16">
    <cfRule type="containsText" dxfId="312" priority="533" operator="containsText" text="NOT OK">
      <formula>NOT(ISERROR(SEARCH("NOT OK",A15)))</formula>
    </cfRule>
  </conditionalFormatting>
  <conditionalFormatting sqref="K41 A41">
    <cfRule type="containsText" dxfId="311" priority="532" operator="containsText" text="NOT OK">
      <formula>NOT(ISERROR(SEARCH("NOT OK",A41)))</formula>
    </cfRule>
  </conditionalFormatting>
  <conditionalFormatting sqref="K67 A67">
    <cfRule type="containsText" dxfId="310" priority="530" operator="containsText" text="NOT OK">
      <formula>NOT(ISERROR(SEARCH("NOT OK",A67)))</formula>
    </cfRule>
  </conditionalFormatting>
  <conditionalFormatting sqref="A119 K119">
    <cfRule type="containsText" dxfId="309" priority="527" operator="containsText" text="NOT OK">
      <formula>NOT(ISERROR(SEARCH("NOT OK",A119)))</formula>
    </cfRule>
  </conditionalFormatting>
  <conditionalFormatting sqref="K145 A145">
    <cfRule type="containsText" dxfId="308" priority="525" operator="containsText" text="NOT OK">
      <formula>NOT(ISERROR(SEARCH("NOT OK",A145)))</formula>
    </cfRule>
  </conditionalFormatting>
  <conditionalFormatting sqref="K197 A197">
    <cfRule type="containsText" dxfId="307" priority="522" operator="containsText" text="NOT OK">
      <formula>NOT(ISERROR(SEARCH("NOT OK",A197)))</formula>
    </cfRule>
  </conditionalFormatting>
  <conditionalFormatting sqref="K223 A223">
    <cfRule type="containsText" dxfId="306" priority="520" operator="containsText" text="NOT OK">
      <formula>NOT(ISERROR(SEARCH("NOT OK",A223)))</formula>
    </cfRule>
  </conditionalFormatting>
  <conditionalFormatting sqref="A223 K223">
    <cfRule type="containsText" dxfId="305" priority="518" operator="containsText" text="NOT OK">
      <formula>NOT(ISERROR(SEARCH("NOT OK",A223)))</formula>
    </cfRule>
  </conditionalFormatting>
  <conditionalFormatting sqref="A26 K26">
    <cfRule type="containsText" dxfId="304" priority="493" operator="containsText" text="NOT OK">
      <formula>NOT(ISERROR(SEARCH("NOT OK",A26)))</formula>
    </cfRule>
  </conditionalFormatting>
  <conditionalFormatting sqref="K104 A104">
    <cfRule type="containsText" dxfId="303" priority="488" operator="containsText" text="NOT OK">
      <formula>NOT(ISERROR(SEARCH("NOT OK",A104)))</formula>
    </cfRule>
  </conditionalFormatting>
  <conditionalFormatting sqref="A182 K182">
    <cfRule type="containsText" dxfId="302" priority="482" operator="containsText" text="NOT OK">
      <formula>NOT(ISERROR(SEARCH("NOT OK",A182)))</formula>
    </cfRule>
  </conditionalFormatting>
  <conditionalFormatting sqref="A208 K208">
    <cfRule type="containsText" dxfId="301" priority="410" operator="containsText" text="NOT OK">
      <formula>NOT(ISERROR(SEARCH("NOT OK",A208)))</formula>
    </cfRule>
  </conditionalFormatting>
  <conditionalFormatting sqref="K42 A42">
    <cfRule type="containsText" dxfId="300" priority="143" operator="containsText" text="NOT OK">
      <formula>NOT(ISERROR(SEARCH("NOT OK",A42)))</formula>
    </cfRule>
  </conditionalFormatting>
  <conditionalFormatting sqref="K224 A224">
    <cfRule type="containsText" dxfId="299" priority="135" operator="containsText" text="NOT OK">
      <formula>NOT(ISERROR(SEARCH("NOT OK",A224)))</formula>
    </cfRule>
  </conditionalFormatting>
  <conditionalFormatting sqref="A42 K42">
    <cfRule type="containsText" dxfId="298" priority="142" operator="containsText" text="NOT OK">
      <formula>NOT(ISERROR(SEARCH("NOT OK",A42)))</formula>
    </cfRule>
  </conditionalFormatting>
  <conditionalFormatting sqref="K25 A25">
    <cfRule type="containsText" dxfId="297" priority="133" operator="containsText" text="NOT OK">
      <formula>NOT(ISERROR(SEARCH("NOT OK",A25)))</formula>
    </cfRule>
  </conditionalFormatting>
  <conditionalFormatting sqref="K68 A68">
    <cfRule type="containsText" dxfId="296" priority="130" operator="containsText" text="NOT OK">
      <formula>NOT(ISERROR(SEARCH("NOT OK",A68)))</formula>
    </cfRule>
  </conditionalFormatting>
  <conditionalFormatting sqref="A68 K68">
    <cfRule type="containsText" dxfId="295" priority="129" operator="containsText" text="NOT OK">
      <formula>NOT(ISERROR(SEARCH("NOT OK",A68)))</formula>
    </cfRule>
  </conditionalFormatting>
  <conditionalFormatting sqref="K103 A103">
    <cfRule type="containsText" dxfId="294" priority="122" operator="containsText" text="NOT OK">
      <formula>NOT(ISERROR(SEARCH("NOT OK",A103)))</formula>
    </cfRule>
  </conditionalFormatting>
  <conditionalFormatting sqref="A120 K120">
    <cfRule type="containsText" dxfId="293" priority="121" operator="containsText" text="NOT OK">
      <formula>NOT(ISERROR(SEARCH("NOT OK",A120)))</formula>
    </cfRule>
  </conditionalFormatting>
  <conditionalFormatting sqref="A146 K146">
    <cfRule type="containsText" dxfId="292" priority="116" operator="containsText" text="NOT OK">
      <formula>NOT(ISERROR(SEARCH("NOT OK",A146)))</formula>
    </cfRule>
  </conditionalFormatting>
  <conditionalFormatting sqref="K181 A181">
    <cfRule type="containsText" dxfId="291" priority="108" operator="containsText" text="NOT OK">
      <formula>NOT(ISERROR(SEARCH("NOT OK",A181)))</formula>
    </cfRule>
  </conditionalFormatting>
  <conditionalFormatting sqref="K172 A172">
    <cfRule type="containsText" dxfId="290" priority="110" operator="containsText" text="NOT OK">
      <formula>NOT(ISERROR(SEARCH("NOT OK",A172)))</formula>
    </cfRule>
  </conditionalFormatting>
  <conditionalFormatting sqref="K198 A198">
    <cfRule type="containsText" dxfId="289" priority="107" operator="containsText" text="NOT OK">
      <formula>NOT(ISERROR(SEARCH("NOT OK",A198)))</formula>
    </cfRule>
  </conditionalFormatting>
  <conditionalFormatting sqref="A46 K46">
    <cfRule type="containsText" dxfId="288" priority="84" operator="containsText" text="NOT OK">
      <formula>NOT(ISERROR(SEARCH("NOT OK",A46)))</formula>
    </cfRule>
  </conditionalFormatting>
  <conditionalFormatting sqref="A72 K72">
    <cfRule type="containsText" dxfId="287" priority="81" operator="containsText" text="NOT OK">
      <formula>NOT(ISERROR(SEARCH("NOT OK",A72)))</formula>
    </cfRule>
  </conditionalFormatting>
  <conditionalFormatting sqref="K124 A124">
    <cfRule type="containsText" dxfId="286" priority="78" operator="containsText" text="NOT OK">
      <formula>NOT(ISERROR(SEARCH("NOT OK",A124)))</formula>
    </cfRule>
  </conditionalFormatting>
  <conditionalFormatting sqref="K150 A150">
    <cfRule type="containsText" dxfId="285" priority="75" operator="containsText" text="NOT OK">
      <formula>NOT(ISERROR(SEARCH("NOT OK",A150)))</formula>
    </cfRule>
  </conditionalFormatting>
  <conditionalFormatting sqref="A202 K202">
    <cfRule type="containsText" dxfId="284" priority="72" operator="containsText" text="NOT OK">
      <formula>NOT(ISERROR(SEARCH("NOT OK",A202)))</formula>
    </cfRule>
  </conditionalFormatting>
  <conditionalFormatting sqref="A228 K228">
    <cfRule type="containsText" dxfId="283" priority="69" operator="containsText" text="NOT OK">
      <formula>NOT(ISERROR(SEARCH("NOT OK",A228)))</formula>
    </cfRule>
  </conditionalFormatting>
  <conditionalFormatting sqref="A180 K180">
    <cfRule type="containsText" dxfId="282" priority="45" operator="containsText" text="NOT OK">
      <formula>NOT(ISERROR(SEARCH("NOT OK",A180)))</formula>
    </cfRule>
  </conditionalFormatting>
  <conditionalFormatting sqref="K102 A102">
    <cfRule type="containsText" dxfId="281" priority="47" operator="containsText" text="NOT OK">
      <formula>NOT(ISERROR(SEARCH("NOT OK",A102)))</formula>
    </cfRule>
  </conditionalFormatting>
  <conditionalFormatting sqref="K207 A207">
    <cfRule type="containsText" dxfId="280" priority="41" operator="containsText" text="NOT OK">
      <formula>NOT(ISERROR(SEARCH("NOT OK",A207)))</formula>
    </cfRule>
  </conditionalFormatting>
  <conditionalFormatting sqref="A24 K24">
    <cfRule type="containsText" dxfId="279" priority="48" operator="containsText" text="NOT OK">
      <formula>NOT(ISERROR(SEARCH("NOT OK",A24)))</formula>
    </cfRule>
  </conditionalFormatting>
  <conditionalFormatting sqref="K207 A207">
    <cfRule type="containsText" dxfId="278" priority="39" operator="containsText" text="NOT OK">
      <formula>NOT(ISERROR(SEARCH("NOT OK",A207)))</formula>
    </cfRule>
  </conditionalFormatting>
  <conditionalFormatting sqref="A206 K206">
    <cfRule type="containsText" dxfId="277" priority="38" operator="containsText" text="NOT OK">
      <formula>NOT(ISERROR(SEARCH("NOT OK",A206)))</formula>
    </cfRule>
  </conditionalFormatting>
  <conditionalFormatting sqref="A52 K52">
    <cfRule type="containsText" dxfId="276" priority="23" operator="containsText" text="NOT OK">
      <formula>NOT(ISERROR(SEARCH("NOT OK",A52)))</formula>
    </cfRule>
  </conditionalFormatting>
  <conditionalFormatting sqref="A52 K52">
    <cfRule type="containsText" dxfId="275" priority="22" operator="containsText" text="NOT OK">
      <formula>NOT(ISERROR(SEARCH("NOT OK",A52)))</formula>
    </cfRule>
  </conditionalFormatting>
  <conditionalFormatting sqref="A50 K50">
    <cfRule type="containsText" dxfId="274" priority="20" operator="containsText" text="NOT OK">
      <formula>NOT(ISERROR(SEARCH("NOT OK",A50)))</formula>
    </cfRule>
  </conditionalFormatting>
  <conditionalFormatting sqref="A78 K78">
    <cfRule type="containsText" dxfId="273" priority="19" operator="containsText" text="NOT OK">
      <formula>NOT(ISERROR(SEARCH("NOT OK",A78)))</formula>
    </cfRule>
  </conditionalFormatting>
  <conditionalFormatting sqref="A78 K78">
    <cfRule type="containsText" dxfId="272" priority="18" operator="containsText" text="NOT OK">
      <formula>NOT(ISERROR(SEARCH("NOT OK",A78)))</formula>
    </cfRule>
  </conditionalFormatting>
  <conditionalFormatting sqref="A76 K76">
    <cfRule type="containsText" dxfId="271" priority="16" operator="containsText" text="NOT OK">
      <formula>NOT(ISERROR(SEARCH("NOT OK",A76)))</formula>
    </cfRule>
  </conditionalFormatting>
  <conditionalFormatting sqref="K130 A130">
    <cfRule type="containsText" dxfId="270" priority="15" operator="containsText" text="NOT OK">
      <formula>NOT(ISERROR(SEARCH("NOT OK",A130)))</formula>
    </cfRule>
  </conditionalFormatting>
  <conditionalFormatting sqref="K130 A130">
    <cfRule type="containsText" dxfId="269" priority="14" operator="containsText" text="NOT OK">
      <formula>NOT(ISERROR(SEARCH("NOT OK",A130)))</formula>
    </cfRule>
  </conditionalFormatting>
  <conditionalFormatting sqref="K129 A129">
    <cfRule type="containsText" dxfId="268" priority="13" operator="containsText" text="NOT OK">
      <formula>NOT(ISERROR(SEARCH("NOT OK",A129)))</formula>
    </cfRule>
  </conditionalFormatting>
  <conditionalFormatting sqref="K128 A128">
    <cfRule type="containsText" dxfId="267" priority="12" operator="containsText" text="NOT OK">
      <formula>NOT(ISERROR(SEARCH("NOT OK",A128)))</formula>
    </cfRule>
  </conditionalFormatting>
  <conditionalFormatting sqref="K156 A156">
    <cfRule type="containsText" dxfId="266" priority="11" operator="containsText" text="NOT OK">
      <formula>NOT(ISERROR(SEARCH("NOT OK",A156)))</formula>
    </cfRule>
  </conditionalFormatting>
  <conditionalFormatting sqref="K156 A156">
    <cfRule type="containsText" dxfId="265" priority="10" operator="containsText" text="NOT OK">
      <formula>NOT(ISERROR(SEARCH("NOT OK",A156)))</formula>
    </cfRule>
  </conditionalFormatting>
  <conditionalFormatting sqref="K155 A155">
    <cfRule type="containsText" dxfId="264" priority="9" operator="containsText" text="NOT OK">
      <formula>NOT(ISERROR(SEARCH("NOT OK",A155)))</formula>
    </cfRule>
  </conditionalFormatting>
  <conditionalFormatting sqref="K154 A154">
    <cfRule type="containsText" dxfId="263" priority="8" operator="containsText" text="NOT OK">
      <formula>NOT(ISERROR(SEARCH("NOT OK",A154)))</formula>
    </cfRule>
  </conditionalFormatting>
  <conditionalFormatting sqref="A234 K234">
    <cfRule type="containsText" dxfId="262" priority="7" operator="containsText" text="NOT OK">
      <formula>NOT(ISERROR(SEARCH("NOT OK",A234)))</formula>
    </cfRule>
  </conditionalFormatting>
  <conditionalFormatting sqref="A234 K234">
    <cfRule type="containsText" dxfId="261" priority="6" operator="containsText" text="NOT OK">
      <formula>NOT(ISERROR(SEARCH("NOT OK",A234)))</formula>
    </cfRule>
  </conditionalFormatting>
  <conditionalFormatting sqref="K233 A233">
    <cfRule type="containsText" dxfId="260" priority="5" operator="containsText" text="NOT OK">
      <formula>NOT(ISERROR(SEARCH("NOT OK",A233)))</formula>
    </cfRule>
  </conditionalFormatting>
  <conditionalFormatting sqref="K233 A233">
    <cfRule type="containsText" dxfId="259" priority="4" operator="containsText" text="NOT OK">
      <formula>NOT(ISERROR(SEARCH("NOT OK",A233)))</formula>
    </cfRule>
  </conditionalFormatting>
  <conditionalFormatting sqref="A232 K232">
    <cfRule type="containsText" dxfId="258" priority="3" operator="containsText" text="NOT OK">
      <formula>NOT(ISERROR(SEARCH("NOT OK",A232)))</formula>
    </cfRule>
  </conditionalFormatting>
  <conditionalFormatting sqref="K51 A51">
    <cfRule type="containsText" dxfId="257" priority="2" operator="containsText" text="NOT OK">
      <formula>NOT(ISERROR(SEARCH("NOT OK",A51)))</formula>
    </cfRule>
  </conditionalFormatting>
  <conditionalFormatting sqref="K77 A77">
    <cfRule type="containsText" dxfId="256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K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2:25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K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556" t="s">
        <v>58</v>
      </c>
      <c r="D5" s="557"/>
      <c r="E5" s="558"/>
      <c r="F5" s="542" t="s">
        <v>59</v>
      </c>
      <c r="G5" s="543"/>
      <c r="H5" s="544"/>
      <c r="I5" s="105" t="s">
        <v>2</v>
      </c>
      <c r="J5" s="3"/>
      <c r="K5" s="3"/>
      <c r="L5" s="11"/>
      <c r="M5" s="545" t="s">
        <v>58</v>
      </c>
      <c r="N5" s="546"/>
      <c r="O5" s="546"/>
      <c r="P5" s="546"/>
      <c r="Q5" s="547"/>
      <c r="R5" s="545" t="s">
        <v>59</v>
      </c>
      <c r="S5" s="546"/>
      <c r="T5" s="546"/>
      <c r="U5" s="546"/>
      <c r="V5" s="547"/>
      <c r="W5" s="12" t="s">
        <v>2</v>
      </c>
    </row>
    <row r="6" spans="2:25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10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11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12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57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13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14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15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61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80"/>
      <c r="Y16" s="280"/>
    </row>
    <row r="17" spans="2:25" ht="13.5" thickTop="1" x14ac:dyDescent="0.2">
      <c r="B17" s="106" t="s">
        <v>16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17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18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19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20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22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23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24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62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80"/>
      <c r="Y25" s="280"/>
    </row>
    <row r="26" spans="2:25" ht="14.25" thickTop="1" thickBot="1" x14ac:dyDescent="0.25">
      <c r="B26" s="126" t="s">
        <v>7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80"/>
      <c r="Y26" s="280"/>
    </row>
    <row r="27" spans="2:25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K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2:25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K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556" t="s">
        <v>58</v>
      </c>
      <c r="D31" s="557"/>
      <c r="E31" s="558"/>
      <c r="F31" s="542" t="s">
        <v>59</v>
      </c>
      <c r="G31" s="543"/>
      <c r="H31" s="544"/>
      <c r="I31" s="105" t="s">
        <v>2</v>
      </c>
      <c r="J31" s="3"/>
      <c r="K31" s="3"/>
      <c r="L31" s="11"/>
      <c r="M31" s="545" t="s">
        <v>58</v>
      </c>
      <c r="N31" s="546"/>
      <c r="O31" s="546"/>
      <c r="P31" s="546"/>
      <c r="Q31" s="547"/>
      <c r="R31" s="545" t="s">
        <v>59</v>
      </c>
      <c r="S31" s="546"/>
      <c r="T31" s="546"/>
      <c r="U31" s="546"/>
      <c r="V31" s="547"/>
      <c r="W31" s="12" t="s">
        <v>2</v>
      </c>
    </row>
    <row r="32" spans="2:25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10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11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12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57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13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14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15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61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80"/>
      <c r="Y42" s="280"/>
    </row>
    <row r="43" spans="2:25" ht="13.5" thickTop="1" x14ac:dyDescent="0.2">
      <c r="B43" s="106" t="s">
        <v>16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17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18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19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20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22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23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24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62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80"/>
      <c r="Y51" s="280"/>
    </row>
    <row r="52" spans="2:25" ht="14.25" thickTop="1" thickBot="1" x14ac:dyDescent="0.25">
      <c r="B52" s="126" t="s">
        <v>7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80"/>
      <c r="Y52" s="280"/>
    </row>
    <row r="53" spans="2:25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K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2:25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K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556" t="s">
        <v>58</v>
      </c>
      <c r="D57" s="557"/>
      <c r="E57" s="558"/>
      <c r="F57" s="542" t="s">
        <v>59</v>
      </c>
      <c r="G57" s="543"/>
      <c r="H57" s="544"/>
      <c r="I57" s="105" t="s">
        <v>2</v>
      </c>
      <c r="J57" s="3"/>
      <c r="K57" s="3"/>
      <c r="L57" s="11"/>
      <c r="M57" s="545" t="s">
        <v>58</v>
      </c>
      <c r="N57" s="546"/>
      <c r="O57" s="546"/>
      <c r="P57" s="546"/>
      <c r="Q57" s="547"/>
      <c r="R57" s="545" t="s">
        <v>59</v>
      </c>
      <c r="S57" s="546"/>
      <c r="T57" s="546"/>
      <c r="U57" s="546"/>
      <c r="V57" s="547"/>
      <c r="W57" s="12" t="s">
        <v>2</v>
      </c>
    </row>
    <row r="58" spans="2:25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10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11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12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57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13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14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15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61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80"/>
      <c r="Y68" s="280"/>
    </row>
    <row r="69" spans="2:25" ht="13.5" thickTop="1" x14ac:dyDescent="0.2">
      <c r="B69" s="106" t="s">
        <v>16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17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18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19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21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22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23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24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62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80"/>
      <c r="Y77" s="280"/>
    </row>
    <row r="78" spans="2:25" ht="14.25" thickTop="1" thickBot="1" x14ac:dyDescent="0.25">
      <c r="B78" s="126" t="s">
        <v>7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80"/>
      <c r="Y78" s="280"/>
    </row>
    <row r="79" spans="2:25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6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6" ht="14.25" thickTop="1" thickBot="1" x14ac:dyDescent="0.25">
      <c r="L83" s="57"/>
      <c r="M83" s="189" t="s">
        <v>58</v>
      </c>
      <c r="N83" s="190"/>
      <c r="O83" s="191"/>
      <c r="P83" s="189"/>
      <c r="Q83" s="189"/>
      <c r="R83" s="189" t="s">
        <v>59</v>
      </c>
      <c r="S83" s="190"/>
      <c r="T83" s="191"/>
      <c r="U83" s="189"/>
      <c r="V83" s="189"/>
      <c r="W83" s="311" t="s">
        <v>2</v>
      </c>
    </row>
    <row r="84" spans="12:26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6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10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1"/>
    </row>
    <row r="88" spans="12:26" x14ac:dyDescent="0.2">
      <c r="L88" s="59" t="s">
        <v>11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1"/>
    </row>
    <row r="89" spans="12:26" ht="13.5" thickBot="1" x14ac:dyDescent="0.25">
      <c r="L89" s="64" t="s">
        <v>12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57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89"/>
    </row>
    <row r="91" spans="12:26" ht="13.5" thickTop="1" x14ac:dyDescent="0.2">
      <c r="L91" s="59" t="s">
        <v>13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89"/>
    </row>
    <row r="92" spans="12:26" x14ac:dyDescent="0.2">
      <c r="L92" s="59" t="s">
        <v>14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15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61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89"/>
      <c r="Y94" s="280"/>
      <c r="Z94" s="280">
        <f>SUM(X94:Y94)</f>
        <v>0</v>
      </c>
    </row>
    <row r="95" spans="12:26" ht="13.5" thickTop="1" x14ac:dyDescent="0.2">
      <c r="L95" s="59" t="s">
        <v>16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17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18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39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21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22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23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40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62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20">
        <f>+O103+O181</f>
        <v>40</v>
      </c>
      <c r="Y103" s="280">
        <f>+T103+T181</f>
        <v>48</v>
      </c>
      <c r="Z103" s="289">
        <f>IF(X103=0,0,(Y103/X103-1))</f>
        <v>0.19999999999999996</v>
      </c>
    </row>
    <row r="104" spans="12:26" ht="14.25" thickTop="1" thickBot="1" x14ac:dyDescent="0.25">
      <c r="L104" s="79" t="s">
        <v>7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20">
        <f>+O104+O130</f>
        <v>1141</v>
      </c>
      <c r="Y104" s="280">
        <f>+T104+T182</f>
        <v>63</v>
      </c>
      <c r="Z104" s="289">
        <f>IF(X104=0,0,(Y104/X104-1))</f>
        <v>-0.94478527607361962</v>
      </c>
    </row>
    <row r="105" spans="12:26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2:26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2:26" ht="14.25" thickTop="1" thickBot="1" x14ac:dyDescent="0.25">
      <c r="L109" s="57"/>
      <c r="M109" s="189" t="s">
        <v>58</v>
      </c>
      <c r="N109" s="190"/>
      <c r="O109" s="191"/>
      <c r="P109" s="189"/>
      <c r="Q109" s="189"/>
      <c r="R109" s="189" t="s">
        <v>59</v>
      </c>
      <c r="S109" s="190"/>
      <c r="T109" s="191"/>
      <c r="U109" s="189"/>
      <c r="V109" s="189"/>
      <c r="W109" s="311" t="s">
        <v>2</v>
      </c>
    </row>
    <row r="110" spans="12:26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2:26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10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1"/>
    </row>
    <row r="114" spans="12:26" x14ac:dyDescent="0.2">
      <c r="L114" s="59" t="s">
        <v>11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1"/>
    </row>
    <row r="115" spans="12:26" ht="13.5" thickBot="1" x14ac:dyDescent="0.25">
      <c r="L115" s="64" t="s">
        <v>12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38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89"/>
    </row>
    <row r="117" spans="12:26" ht="13.5" thickTop="1" x14ac:dyDescent="0.2">
      <c r="L117" s="59" t="s">
        <v>13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89"/>
    </row>
    <row r="118" spans="12:26" x14ac:dyDescent="0.2">
      <c r="L118" s="59" t="s">
        <v>14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15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61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89"/>
      <c r="Y120" s="280"/>
      <c r="Z120" s="280">
        <f>SUM(X120:Y120)</f>
        <v>0</v>
      </c>
    </row>
    <row r="121" spans="12:26" ht="13.5" thickTop="1" x14ac:dyDescent="0.2">
      <c r="L121" s="59" t="s">
        <v>16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17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18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39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21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22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23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40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1"/>
    </row>
    <row r="129" spans="12:26" ht="14.25" thickTop="1" thickBot="1" x14ac:dyDescent="0.25">
      <c r="L129" s="79" t="s">
        <v>62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20">
        <f>+O129+O207</f>
        <v>871</v>
      </c>
      <c r="Y129" s="280">
        <f>+T129+T207</f>
        <v>2863</v>
      </c>
      <c r="Z129" s="289">
        <f>IF(X129=0,0,(Y129/X129-1))</f>
        <v>2.2870264064293915</v>
      </c>
    </row>
    <row r="130" spans="12:26" ht="14.25" thickTop="1" thickBot="1" x14ac:dyDescent="0.25">
      <c r="L130" s="79" t="s">
        <v>7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20">
        <f>+O130+O208</f>
        <v>1090</v>
      </c>
      <c r="Y130" s="280">
        <f>+T130+T208</f>
        <v>3512</v>
      </c>
      <c r="Z130" s="289">
        <f>IF(X130=0,0,(Y130/X130-1))</f>
        <v>2.2220183486238532</v>
      </c>
    </row>
    <row r="131" spans="12:26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6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6" ht="14.25" thickTop="1" thickBot="1" x14ac:dyDescent="0.25">
      <c r="L135" s="57"/>
      <c r="M135" s="189" t="s">
        <v>58</v>
      </c>
      <c r="N135" s="190"/>
      <c r="O135" s="191"/>
      <c r="P135" s="189"/>
      <c r="Q135" s="189"/>
      <c r="R135" s="189" t="s">
        <v>59</v>
      </c>
      <c r="S135" s="190"/>
      <c r="T135" s="191"/>
      <c r="U135" s="189"/>
      <c r="V135" s="189"/>
      <c r="W135" s="311" t="s">
        <v>2</v>
      </c>
    </row>
    <row r="136" spans="12:26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6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10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1"/>
    </row>
    <row r="140" spans="12:26" x14ac:dyDescent="0.2">
      <c r="L140" s="59" t="s">
        <v>11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1"/>
    </row>
    <row r="141" spans="12:26" ht="13.5" thickBot="1" x14ac:dyDescent="0.25">
      <c r="L141" s="64" t="s">
        <v>12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38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89"/>
    </row>
    <row r="143" spans="12:26" ht="13.5" thickTop="1" x14ac:dyDescent="0.2">
      <c r="L143" s="59" t="s">
        <v>13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89"/>
    </row>
    <row r="144" spans="12:26" x14ac:dyDescent="0.2">
      <c r="L144" s="59" t="s">
        <v>14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80" t="e">
        <f>SUM(#REF!)</f>
        <v>#REF!</v>
      </c>
    </row>
    <row r="145" spans="12:26" ht="13.5" thickBot="1" x14ac:dyDescent="0.25">
      <c r="L145" s="59" t="s">
        <v>15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61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89"/>
      <c r="Y146" s="280"/>
      <c r="Z146" s="280">
        <f>SUM(X146:Y146)</f>
        <v>0</v>
      </c>
    </row>
    <row r="147" spans="12:26" ht="13.5" thickTop="1" x14ac:dyDescent="0.2">
      <c r="L147" s="59" t="s">
        <v>16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17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18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39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21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22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1"/>
    </row>
    <row r="153" spans="12:26" ht="13.5" thickBot="1" x14ac:dyDescent="0.25">
      <c r="L153" s="59" t="s">
        <v>23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40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62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20">
        <f>+O155+O233</f>
        <v>911</v>
      </c>
      <c r="Y155" s="280">
        <f>+T155+T233</f>
        <v>2911</v>
      </c>
      <c r="Z155" s="289">
        <f>IF(X155=0,0,(Y155/X155-1))</f>
        <v>2.1953896816684964</v>
      </c>
    </row>
    <row r="156" spans="12:26" ht="14.25" thickTop="1" thickBot="1" x14ac:dyDescent="0.25">
      <c r="L156" s="79" t="s">
        <v>7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20">
        <f>+O156+O234</f>
        <v>1141</v>
      </c>
      <c r="Y156" s="280">
        <f>+T156+T234</f>
        <v>3575</v>
      </c>
      <c r="Z156" s="289">
        <f>IF(X156=0,0,(Y156/X156-1))</f>
        <v>2.1332164767747588</v>
      </c>
    </row>
    <row r="157" spans="12:26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2:26" ht="24.7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5" ht="14.25" thickTop="1" thickBot="1" x14ac:dyDescent="0.25">
      <c r="L161" s="214"/>
      <c r="M161" s="554" t="s">
        <v>58</v>
      </c>
      <c r="N161" s="555"/>
      <c r="O161" s="555"/>
      <c r="P161" s="555"/>
      <c r="Q161" s="555"/>
      <c r="R161" s="215" t="s">
        <v>59</v>
      </c>
      <c r="S161" s="216"/>
      <c r="T161" s="253"/>
      <c r="U161" s="215"/>
      <c r="V161" s="215"/>
      <c r="W161" s="308" t="s">
        <v>2</v>
      </c>
    </row>
    <row r="162" spans="12:25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5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57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80"/>
      <c r="Y169" s="280"/>
    </row>
    <row r="170" spans="12:25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80"/>
    </row>
    <row r="173" spans="12:25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17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39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40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62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7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9:25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9:25" ht="14.25" thickTop="1" thickBot="1" x14ac:dyDescent="0.25">
      <c r="L187" s="214"/>
      <c r="M187" s="554" t="s">
        <v>58</v>
      </c>
      <c r="N187" s="555"/>
      <c r="O187" s="555"/>
      <c r="P187" s="555"/>
      <c r="Q187" s="555"/>
      <c r="R187" s="215" t="s">
        <v>59</v>
      </c>
      <c r="S187" s="216"/>
      <c r="T187" s="253"/>
      <c r="U187" s="215"/>
      <c r="V187" s="215"/>
      <c r="W187" s="308" t="s">
        <v>2</v>
      </c>
    </row>
    <row r="188" spans="9:25" ht="12" customHeight="1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  <c r="X188" s="283"/>
      <c r="Y188" s="283"/>
    </row>
    <row r="189" spans="9:25" s="283" customFormat="1" ht="12" customHeight="1" thickBot="1" x14ac:dyDescent="0.25">
      <c r="I189" s="282"/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10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4" t="s">
        <v>11</v>
      </c>
      <c r="M192" s="304">
        <v>0</v>
      </c>
      <c r="N192" s="288">
        <v>0</v>
      </c>
      <c r="O192" s="285">
        <f>M192+N192</f>
        <v>0</v>
      </c>
      <c r="P192" s="286">
        <v>0</v>
      </c>
      <c r="Q192" s="285">
        <f t="shared" si="165"/>
        <v>0</v>
      </c>
      <c r="R192" s="304">
        <v>20</v>
      </c>
      <c r="S192" s="288">
        <v>34</v>
      </c>
      <c r="T192" s="285">
        <f>R192+S192</f>
        <v>54</v>
      </c>
      <c r="U192" s="286">
        <v>0</v>
      </c>
      <c r="V192" s="285">
        <f>T192+U192</f>
        <v>54</v>
      </c>
      <c r="W192" s="287">
        <f>IF(Q192=0,0,((V192/Q192)-1)*100)</f>
        <v>0</v>
      </c>
    </row>
    <row r="193" spans="12:25" ht="13.5" thickBot="1" x14ac:dyDescent="0.25">
      <c r="L193" s="223" t="s">
        <v>12</v>
      </c>
      <c r="M193" s="305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5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6">
        <f>IF(Q193=0,0,((V193/Q193)-1)*100)</f>
        <v>0</v>
      </c>
    </row>
    <row r="194" spans="12:25" ht="14.25" thickTop="1" thickBot="1" x14ac:dyDescent="0.25">
      <c r="L194" s="239" t="s">
        <v>38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80"/>
      <c r="Y194" s="280"/>
    </row>
    <row r="195" spans="12:25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80"/>
    </row>
    <row r="199" spans="12:25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17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39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40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62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7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5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5" ht="12.75" customHeight="1" thickTop="1" thickBot="1" x14ac:dyDescent="0.25">
      <c r="L213" s="214"/>
      <c r="M213" s="554" t="s">
        <v>58</v>
      </c>
      <c r="N213" s="555"/>
      <c r="O213" s="555"/>
      <c r="P213" s="555"/>
      <c r="Q213" s="555"/>
      <c r="R213" s="215" t="s">
        <v>59</v>
      </c>
      <c r="S213" s="216"/>
      <c r="T213" s="253"/>
      <c r="U213" s="215"/>
      <c r="V213" s="215"/>
      <c r="W213" s="308" t="s">
        <v>2</v>
      </c>
    </row>
    <row r="214" spans="12:25" ht="13.5" thickTop="1" x14ac:dyDescent="0.2">
      <c r="L214" s="218" t="s">
        <v>3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7"/>
      <c r="W214" s="309" t="s">
        <v>4</v>
      </c>
    </row>
    <row r="215" spans="12:25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323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10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11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12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80"/>
      <c r="Y219" s="280"/>
    </row>
    <row r="220" spans="12:25" ht="14.25" thickTop="1" thickBot="1" x14ac:dyDescent="0.25">
      <c r="L220" s="239" t="s">
        <v>38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13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14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15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61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80"/>
    </row>
    <row r="225" spans="12:23" ht="13.5" thickTop="1" x14ac:dyDescent="0.2">
      <c r="L225" s="218" t="s">
        <v>16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17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18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39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2">
        <f t="shared" si="189"/>
        <v>0</v>
      </c>
    </row>
    <row r="229" spans="12:23" ht="13.5" thickTop="1" x14ac:dyDescent="0.2">
      <c r="L229" s="218" t="s">
        <v>21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22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23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40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62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7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3" width="12.42578125" style="1" customWidth="1"/>
    <col min="4" max="4" width="13.42578125" style="1" customWidth="1"/>
    <col min="5" max="5" width="13.5703125" style="1" customWidth="1"/>
    <col min="6" max="6" width="13" style="1" customWidth="1"/>
    <col min="7" max="7" width="13.140625" style="1" customWidth="1"/>
    <col min="8" max="8" width="13.5703125" style="1" customWidth="1"/>
    <col min="9" max="9" width="13.28515625" style="2" customWidth="1"/>
    <col min="10" max="10" width="7" style="1" customWidth="1"/>
    <col min="11" max="11" width="7" style="3"/>
    <col min="12" max="12" width="13" style="1" customWidth="1"/>
    <col min="13" max="13" width="13.140625" style="1" customWidth="1"/>
    <col min="14" max="14" width="13.28515625" style="1" customWidth="1"/>
    <col min="15" max="15" width="15" style="1" customWidth="1"/>
    <col min="16" max="16" width="13.140625" style="1" customWidth="1"/>
    <col min="17" max="17" width="13.42578125" style="1" customWidth="1"/>
    <col min="18" max="18" width="12.5703125" style="1" customWidth="1"/>
    <col min="19" max="19" width="13.42578125" style="1" customWidth="1"/>
    <col min="20" max="20" width="15.28515625" style="1" customWidth="1"/>
    <col min="21" max="21" width="12.85546875" style="1" customWidth="1"/>
    <col min="22" max="22" width="12.140625" style="1" customWidth="1"/>
    <col min="23" max="23" width="14.28515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94"/>
      <c r="D6" s="108"/>
      <c r="E6" s="109"/>
      <c r="F6" s="194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95" t="s">
        <v>5</v>
      </c>
      <c r="D7" s="113" t="s">
        <v>6</v>
      </c>
      <c r="E7" s="505" t="s">
        <v>7</v>
      </c>
      <c r="F7" s="195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32">
        <v>124</v>
      </c>
      <c r="D9" s="121">
        <v>124</v>
      </c>
      <c r="E9" s="152">
        <f>SUM(C9:D9)</f>
        <v>248</v>
      </c>
      <c r="F9" s="132">
        <v>73</v>
      </c>
      <c r="G9" s="121">
        <v>73</v>
      </c>
      <c r="H9" s="152">
        <f>SUM(F9:G9)</f>
        <v>146</v>
      </c>
      <c r="I9" s="123">
        <f>IF(E9=0,0,((H9/E9)-1)*100)</f>
        <v>-41.129032258064512</v>
      </c>
      <c r="J9" s="3"/>
      <c r="L9" s="13" t="s">
        <v>10</v>
      </c>
      <c r="M9" s="39">
        <v>15214</v>
      </c>
      <c r="N9" s="37">
        <v>14496</v>
      </c>
      <c r="O9" s="169">
        <f>SUM(M9:N9)</f>
        <v>29710</v>
      </c>
      <c r="P9" s="140">
        <v>0</v>
      </c>
      <c r="Q9" s="169">
        <f>O9+P9</f>
        <v>29710</v>
      </c>
      <c r="R9" s="39">
        <v>10584</v>
      </c>
      <c r="S9" s="37">
        <v>10604</v>
      </c>
      <c r="T9" s="169">
        <f>SUM(R9:S9)</f>
        <v>21188</v>
      </c>
      <c r="U9" s="140">
        <v>0</v>
      </c>
      <c r="V9" s="169">
        <f>T9+U9</f>
        <v>21188</v>
      </c>
      <c r="W9" s="40">
        <f>IF(Q9=0,0,((V9/Q9)-1)*100)</f>
        <v>-28.683944799730732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32">
        <v>137</v>
      </c>
      <c r="D10" s="121">
        <v>137</v>
      </c>
      <c r="E10" s="152">
        <f t="shared" ref="E10:E13" si="0">SUM(C10:D10)</f>
        <v>274</v>
      </c>
      <c r="F10" s="132">
        <v>77</v>
      </c>
      <c r="G10" s="121">
        <v>77</v>
      </c>
      <c r="H10" s="152">
        <f t="shared" ref="H10:H17" si="1">SUM(F10:G10)</f>
        <v>154</v>
      </c>
      <c r="I10" s="123">
        <f>IF(E10=0,0,((H10/E10)-1)*100)</f>
        <v>-43.79562043795621</v>
      </c>
      <c r="J10" s="3"/>
      <c r="K10" s="6"/>
      <c r="L10" s="13" t="s">
        <v>11</v>
      </c>
      <c r="M10" s="39">
        <v>16400</v>
      </c>
      <c r="N10" s="37">
        <v>15132</v>
      </c>
      <c r="O10" s="169">
        <f>SUM(M10:N10)</f>
        <v>31532</v>
      </c>
      <c r="P10" s="140">
        <v>0</v>
      </c>
      <c r="Q10" s="169">
        <f>O10+P10</f>
        <v>31532</v>
      </c>
      <c r="R10" s="39">
        <v>11344</v>
      </c>
      <c r="S10" s="37">
        <v>10941</v>
      </c>
      <c r="T10" s="169">
        <f>SUM(R10:S10)</f>
        <v>22285</v>
      </c>
      <c r="U10" s="140">
        <v>0</v>
      </c>
      <c r="V10" s="169">
        <f>T10+U10</f>
        <v>22285</v>
      </c>
      <c r="W10" s="40">
        <f>IF(Q10=0,0,((V10/Q10)-1)*100)</f>
        <v>-29.325764302930356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93">
        <v>111</v>
      </c>
      <c r="D11" s="331">
        <v>111</v>
      </c>
      <c r="E11" s="152">
        <f t="shared" si="0"/>
        <v>222</v>
      </c>
      <c r="F11" s="193">
        <v>80</v>
      </c>
      <c r="G11" s="331">
        <v>80</v>
      </c>
      <c r="H11" s="152">
        <f t="shared" si="1"/>
        <v>160</v>
      </c>
      <c r="I11" s="123">
        <f>IF(E11=0,0,((H11/E11)-1)*100)</f>
        <v>-27.927927927927932</v>
      </c>
      <c r="J11" s="3"/>
      <c r="K11" s="6"/>
      <c r="L11" s="22" t="s">
        <v>12</v>
      </c>
      <c r="M11" s="39">
        <v>16793</v>
      </c>
      <c r="N11" s="37">
        <v>16014</v>
      </c>
      <c r="O11" s="169">
        <f t="shared" ref="O11" si="2">SUM(M11:N11)</f>
        <v>32807</v>
      </c>
      <c r="P11" s="38">
        <v>0</v>
      </c>
      <c r="Q11" s="267">
        <f t="shared" ref="Q11" si="3">O11+P11</f>
        <v>32807</v>
      </c>
      <c r="R11" s="39">
        <v>12404</v>
      </c>
      <c r="S11" s="37">
        <v>12177</v>
      </c>
      <c r="T11" s="169">
        <f t="shared" ref="T11" si="4">SUM(R11:S11)</f>
        <v>24581</v>
      </c>
      <c r="U11" s="38">
        <v>0</v>
      </c>
      <c r="V11" s="267">
        <f t="shared" ref="V11" si="5">T11+U11</f>
        <v>24581</v>
      </c>
      <c r="W11" s="40">
        <f>IF(Q11=0,0,((V11/Q11)-1)*100)</f>
        <v>-25.073917151827352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92">
        <f t="shared" ref="C12:D12" si="6">+C9+C10+C11</f>
        <v>372</v>
      </c>
      <c r="D12" s="197">
        <f t="shared" si="6"/>
        <v>372</v>
      </c>
      <c r="E12" s="153">
        <f t="shared" si="0"/>
        <v>744</v>
      </c>
      <c r="F12" s="192">
        <f t="shared" ref="F12:G12" si="7">+F9+F10+F11</f>
        <v>230</v>
      </c>
      <c r="G12" s="197">
        <f t="shared" si="7"/>
        <v>230</v>
      </c>
      <c r="H12" s="153">
        <f t="shared" si="1"/>
        <v>460</v>
      </c>
      <c r="I12" s="130">
        <f>IF(E12=0,0,((H12/E12)-1)*100)</f>
        <v>-38.172043010752688</v>
      </c>
      <c r="J12" s="3"/>
      <c r="L12" s="41" t="s">
        <v>57</v>
      </c>
      <c r="M12" s="45">
        <f t="shared" ref="M12:N12" si="8">+M9+M10+M11</f>
        <v>48407</v>
      </c>
      <c r="N12" s="43">
        <f t="shared" si="8"/>
        <v>45642</v>
      </c>
      <c r="O12" s="170">
        <f>+O9+O10+O11</f>
        <v>94049</v>
      </c>
      <c r="P12" s="43">
        <f t="shared" ref="P12:Q12" si="9">+P9+P10+P11</f>
        <v>0</v>
      </c>
      <c r="Q12" s="170">
        <f t="shared" si="9"/>
        <v>94049</v>
      </c>
      <c r="R12" s="45">
        <f t="shared" ref="R12:V12" si="10">+R9+R10+R11</f>
        <v>34332</v>
      </c>
      <c r="S12" s="43">
        <f t="shared" si="10"/>
        <v>33722</v>
      </c>
      <c r="T12" s="170">
        <f>+T9+T10+T11</f>
        <v>68054</v>
      </c>
      <c r="U12" s="43">
        <f t="shared" si="10"/>
        <v>0</v>
      </c>
      <c r="V12" s="170">
        <f t="shared" si="10"/>
        <v>68054</v>
      </c>
      <c r="W12" s="46">
        <f>IF(Q12=0,0,((V12/Q12)-1)*100)</f>
        <v>-27.63984731363438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6" t="s">
        <v>13</v>
      </c>
      <c r="C13" s="132">
        <v>86</v>
      </c>
      <c r="D13" s="121">
        <v>86</v>
      </c>
      <c r="E13" s="152">
        <f t="shared" si="0"/>
        <v>172</v>
      </c>
      <c r="F13" s="132">
        <v>78</v>
      </c>
      <c r="G13" s="121">
        <v>78</v>
      </c>
      <c r="H13" s="152">
        <f t="shared" si="1"/>
        <v>156</v>
      </c>
      <c r="I13" s="123">
        <f t="shared" ref="I13" si="12">IF(E13=0,0,((H13/E13)-1)*100)</f>
        <v>-9.3023255813953547</v>
      </c>
      <c r="J13" s="3"/>
      <c r="L13" s="13" t="s">
        <v>13</v>
      </c>
      <c r="M13" s="39">
        <v>11553</v>
      </c>
      <c r="N13" s="500">
        <v>11184</v>
      </c>
      <c r="O13" s="169">
        <f t="shared" ref="O13" si="13">+M13+N13</f>
        <v>22737</v>
      </c>
      <c r="P13" s="140">
        <v>0</v>
      </c>
      <c r="Q13" s="169">
        <f>O13+P13</f>
        <v>22737</v>
      </c>
      <c r="R13" s="39">
        <v>10097</v>
      </c>
      <c r="S13" s="500">
        <v>9618</v>
      </c>
      <c r="T13" s="169">
        <f t="shared" ref="T13" si="14">+R13+S13</f>
        <v>19715</v>
      </c>
      <c r="U13" s="140">
        <v>0</v>
      </c>
      <c r="V13" s="169">
        <f>T13+U13</f>
        <v>19715</v>
      </c>
      <c r="W13" s="40">
        <f t="shared" ref="W13" si="15">IF(Q13=0,0,((V13/Q13)-1)*100)</f>
        <v>-13.291111404318956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32">
        <v>91</v>
      </c>
      <c r="D14" s="121">
        <v>91</v>
      </c>
      <c r="E14" s="152">
        <f>SUM(C14:D14)</f>
        <v>182</v>
      </c>
      <c r="F14" s="132">
        <v>75</v>
      </c>
      <c r="G14" s="121">
        <v>75</v>
      </c>
      <c r="H14" s="152">
        <f>SUM(F14:G14)</f>
        <v>150</v>
      </c>
      <c r="I14" s="123">
        <f>IF(E14=0,0,((H14/E14)-1)*100)</f>
        <v>-17.582417582417587</v>
      </c>
      <c r="J14" s="3"/>
      <c r="L14" s="13" t="s">
        <v>14</v>
      </c>
      <c r="M14" s="37">
        <v>11627</v>
      </c>
      <c r="N14" s="473">
        <v>11240</v>
      </c>
      <c r="O14" s="172">
        <f>+M14+N14</f>
        <v>22867</v>
      </c>
      <c r="P14" s="140">
        <v>0</v>
      </c>
      <c r="Q14" s="169">
        <f>O14+P14</f>
        <v>22867</v>
      </c>
      <c r="R14" s="37">
        <v>6960</v>
      </c>
      <c r="S14" s="473">
        <v>7172</v>
      </c>
      <c r="T14" s="172">
        <f>+R14+S14</f>
        <v>14132</v>
      </c>
      <c r="U14" s="140">
        <v>0</v>
      </c>
      <c r="V14" s="169">
        <f>T14+U14</f>
        <v>14132</v>
      </c>
      <c r="W14" s="40">
        <f>IF(Q14=0,0,((V14/Q14)-1)*100)</f>
        <v>-38.199151615865659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32">
        <v>94</v>
      </c>
      <c r="D15" s="121">
        <v>94</v>
      </c>
      <c r="E15" s="152">
        <f>SUM(C15:D15)</f>
        <v>188</v>
      </c>
      <c r="F15" s="132">
        <v>40</v>
      </c>
      <c r="G15" s="121">
        <v>40</v>
      </c>
      <c r="H15" s="152">
        <f>SUM(F15:G15)</f>
        <v>80</v>
      </c>
      <c r="I15" s="123">
        <f>IF(E15=0,0,((H15/E15)-1)*100)</f>
        <v>-57.446808510638306</v>
      </c>
      <c r="J15" s="7"/>
      <c r="L15" s="13" t="s">
        <v>15</v>
      </c>
      <c r="M15" s="37">
        <v>12566</v>
      </c>
      <c r="N15" s="473">
        <v>12121</v>
      </c>
      <c r="O15" s="477">
        <f>+M15+N15</f>
        <v>24687</v>
      </c>
      <c r="P15" s="486">
        <v>0</v>
      </c>
      <c r="Q15" s="169">
        <f>O15+P15</f>
        <v>24687</v>
      </c>
      <c r="R15" s="37">
        <v>2948</v>
      </c>
      <c r="S15" s="473">
        <v>3098</v>
      </c>
      <c r="T15" s="477">
        <f>+R15+S15</f>
        <v>6046</v>
      </c>
      <c r="U15" s="486">
        <v>0</v>
      </c>
      <c r="V15" s="169">
        <f>T15+U15</f>
        <v>6046</v>
      </c>
      <c r="W15" s="40">
        <f>IF(Q15=0,0,((V15/Q15)-1)*100)</f>
        <v>-75.509377405112005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92">
        <f>+C13+C14+C15</f>
        <v>271</v>
      </c>
      <c r="D16" s="197">
        <f t="shared" ref="D16:H16" si="16">+D13+D14+D15</f>
        <v>271</v>
      </c>
      <c r="E16" s="153">
        <f t="shared" si="16"/>
        <v>542</v>
      </c>
      <c r="F16" s="192">
        <f t="shared" si="16"/>
        <v>193</v>
      </c>
      <c r="G16" s="197">
        <f t="shared" si="16"/>
        <v>193</v>
      </c>
      <c r="H16" s="153">
        <f t="shared" si="16"/>
        <v>386</v>
      </c>
      <c r="I16" s="130">
        <f>IF(E16=0,0,((H16/E16)-1)*100)</f>
        <v>-28.782287822878228</v>
      </c>
      <c r="J16" s="3"/>
      <c r="L16" s="41" t="s">
        <v>61</v>
      </c>
      <c r="M16" s="43">
        <f>+M13+M14+M15</f>
        <v>35746</v>
      </c>
      <c r="N16" s="474">
        <f t="shared" ref="N16:V16" si="17">+N13+N14+N15</f>
        <v>34545</v>
      </c>
      <c r="O16" s="483">
        <f t="shared" si="17"/>
        <v>70291</v>
      </c>
      <c r="P16" s="487">
        <f t="shared" si="17"/>
        <v>0</v>
      </c>
      <c r="Q16" s="170">
        <f t="shared" si="17"/>
        <v>70291</v>
      </c>
      <c r="R16" s="43">
        <f t="shared" si="17"/>
        <v>20005</v>
      </c>
      <c r="S16" s="474">
        <f t="shared" si="17"/>
        <v>19888</v>
      </c>
      <c r="T16" s="483">
        <f t="shared" si="17"/>
        <v>39893</v>
      </c>
      <c r="U16" s="487">
        <f t="shared" si="17"/>
        <v>0</v>
      </c>
      <c r="V16" s="170">
        <f t="shared" si="17"/>
        <v>39893</v>
      </c>
      <c r="W16" s="46">
        <f>IF(Q16=0,0,((V16/Q16)-1)*100)</f>
        <v>-43.245934756939008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32">
        <v>73</v>
      </c>
      <c r="D17" s="121">
        <v>73</v>
      </c>
      <c r="E17" s="152">
        <f t="shared" ref="E17" si="19">SUM(C17:D17)</f>
        <v>146</v>
      </c>
      <c r="F17" s="132">
        <v>1</v>
      </c>
      <c r="G17" s="121">
        <v>0</v>
      </c>
      <c r="H17" s="152">
        <f t="shared" si="1"/>
        <v>1</v>
      </c>
      <c r="I17" s="123">
        <f t="shared" ref="I17" si="20">IF(E17=0,0,((H17/E17)-1)*100)</f>
        <v>-99.315068493150676</v>
      </c>
      <c r="J17" s="7"/>
      <c r="L17" s="13" t="s">
        <v>16</v>
      </c>
      <c r="M17" s="37">
        <v>10469</v>
      </c>
      <c r="N17" s="473">
        <v>10503</v>
      </c>
      <c r="O17" s="477">
        <f>+M17+N17</f>
        <v>20972</v>
      </c>
      <c r="P17" s="486">
        <v>0</v>
      </c>
      <c r="Q17" s="169">
        <f>O17+P17</f>
        <v>20972</v>
      </c>
      <c r="R17" s="37">
        <v>111</v>
      </c>
      <c r="S17" s="473">
        <v>0</v>
      </c>
      <c r="T17" s="477">
        <f>+R17+S17</f>
        <v>111</v>
      </c>
      <c r="U17" s="486">
        <v>0</v>
      </c>
      <c r="V17" s="169">
        <f>T17+U17</f>
        <v>111</v>
      </c>
      <c r="W17" s="40">
        <f t="shared" ref="W17" si="21">IF(Q17=0,0,((V17/Q17)-1)*100)</f>
        <v>-99.470722868586691</v>
      </c>
    </row>
    <row r="18" spans="1:23" x14ac:dyDescent="0.2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32">
        <v>84</v>
      </c>
      <c r="D18" s="121">
        <v>84</v>
      </c>
      <c r="E18" s="152">
        <f>SUM(C18:D18)</f>
        <v>168</v>
      </c>
      <c r="F18" s="132">
        <v>0</v>
      </c>
      <c r="G18" s="121">
        <v>0</v>
      </c>
      <c r="H18" s="152">
        <f>SUM(F18:G18)</f>
        <v>0</v>
      </c>
      <c r="I18" s="123">
        <f t="shared" ref="I18" si="23">IF(E18=0,0,((H18/E18)-1)*100)</f>
        <v>-100</v>
      </c>
      <c r="L18" s="13" t="s">
        <v>66</v>
      </c>
      <c r="M18" s="37">
        <v>11761</v>
      </c>
      <c r="N18" s="473">
        <v>11189</v>
      </c>
      <c r="O18" s="477">
        <f>+M18+N18</f>
        <v>22950</v>
      </c>
      <c r="P18" s="486">
        <v>0</v>
      </c>
      <c r="Q18" s="169">
        <f>O18+P18</f>
        <v>22950</v>
      </c>
      <c r="R18" s="37">
        <v>0</v>
      </c>
      <c r="S18" s="473">
        <v>0</v>
      </c>
      <c r="T18" s="477">
        <f>+R18+S18</f>
        <v>0</v>
      </c>
      <c r="U18" s="486">
        <v>0</v>
      </c>
      <c r="V18" s="169">
        <f>T18+U18</f>
        <v>0</v>
      </c>
      <c r="W18" s="40">
        <f t="shared" ref="W18" si="24">IF(Q18=0,0,((V18/Q18)-1)*100)</f>
        <v>-100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32">
        <v>88</v>
      </c>
      <c r="D19" s="121">
        <v>88</v>
      </c>
      <c r="E19" s="152">
        <f>SUM(C19:D19)</f>
        <v>176</v>
      </c>
      <c r="F19" s="132">
        <v>0</v>
      </c>
      <c r="G19" s="121">
        <v>0</v>
      </c>
      <c r="H19" s="152">
        <f>SUM(F19:G19)</f>
        <v>0</v>
      </c>
      <c r="I19" s="123">
        <f>IF(E19=0,0,((H19/E19)-1)*100)</f>
        <v>-100</v>
      </c>
      <c r="J19" s="8"/>
      <c r="L19" s="13" t="s">
        <v>18</v>
      </c>
      <c r="M19" s="37">
        <v>11919</v>
      </c>
      <c r="N19" s="473">
        <v>11595</v>
      </c>
      <c r="O19" s="477">
        <f>+M19+N19</f>
        <v>23514</v>
      </c>
      <c r="P19" s="486">
        <v>0</v>
      </c>
      <c r="Q19" s="169">
        <f>O19+P19</f>
        <v>23514</v>
      </c>
      <c r="R19" s="37">
        <v>0</v>
      </c>
      <c r="S19" s="473">
        <v>0</v>
      </c>
      <c r="T19" s="477">
        <f>+R19+S19</f>
        <v>0</v>
      </c>
      <c r="U19" s="486">
        <v>0</v>
      </c>
      <c r="V19" s="169">
        <f>T19+U19</f>
        <v>0</v>
      </c>
      <c r="W19" s="40">
        <f>IF(Q19=0,0,((V19/Q19)-1)*100)</f>
        <v>-100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92">
        <f>+C17+C18+C19</f>
        <v>245</v>
      </c>
      <c r="D20" s="197">
        <f>+D17+D18+D19</f>
        <v>245</v>
      </c>
      <c r="E20" s="153">
        <f t="shared" ref="E20:H20" si="25">+E17+E18+E19</f>
        <v>490</v>
      </c>
      <c r="F20" s="192">
        <f t="shared" si="25"/>
        <v>1</v>
      </c>
      <c r="G20" s="197">
        <f t="shared" si="25"/>
        <v>0</v>
      </c>
      <c r="H20" s="153">
        <f t="shared" si="25"/>
        <v>1</v>
      </c>
      <c r="I20" s="130">
        <f>IF(E20=0,0,((H20/E20)-1)*100)</f>
        <v>-99.795918367346943</v>
      </c>
      <c r="J20" s="9"/>
      <c r="K20" s="10"/>
      <c r="L20" s="47" t="s">
        <v>19</v>
      </c>
      <c r="M20" s="49">
        <f>+M17+M18+M19</f>
        <v>34149</v>
      </c>
      <c r="N20" s="475">
        <f t="shared" ref="N20:V20" si="26">+N17+N18+N19</f>
        <v>33287</v>
      </c>
      <c r="O20" s="479">
        <f t="shared" si="26"/>
        <v>67436</v>
      </c>
      <c r="P20" s="488">
        <f t="shared" si="26"/>
        <v>0</v>
      </c>
      <c r="Q20" s="171">
        <f t="shared" si="26"/>
        <v>67436</v>
      </c>
      <c r="R20" s="49">
        <f t="shared" si="26"/>
        <v>111</v>
      </c>
      <c r="S20" s="475">
        <f t="shared" si="26"/>
        <v>0</v>
      </c>
      <c r="T20" s="479">
        <f t="shared" si="26"/>
        <v>111</v>
      </c>
      <c r="U20" s="488">
        <f t="shared" si="26"/>
        <v>0</v>
      </c>
      <c r="V20" s="171">
        <f t="shared" si="26"/>
        <v>111</v>
      </c>
      <c r="W20" s="50">
        <f>IF(Q20=0,0,((V20/Q20)-1)*100)</f>
        <v>-99.835399489886711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20</v>
      </c>
      <c r="C21" s="132">
        <v>72</v>
      </c>
      <c r="D21" s="121">
        <v>72</v>
      </c>
      <c r="E21" s="161">
        <f>SUM(C21:D21)</f>
        <v>144</v>
      </c>
      <c r="F21" s="132">
        <v>0</v>
      </c>
      <c r="G21" s="121">
        <v>0</v>
      </c>
      <c r="H21" s="161">
        <f>SUM(F21:G21)</f>
        <v>0</v>
      </c>
      <c r="I21" s="123">
        <f>IF(E21=0,0,((H21/E21)-1)*100)</f>
        <v>-100</v>
      </c>
      <c r="J21" s="3"/>
      <c r="L21" s="13" t="s">
        <v>21</v>
      </c>
      <c r="M21" s="37">
        <v>10617</v>
      </c>
      <c r="N21" s="473">
        <v>10755</v>
      </c>
      <c r="O21" s="477">
        <f>+M21+N21</f>
        <v>21372</v>
      </c>
      <c r="P21" s="486">
        <v>0</v>
      </c>
      <c r="Q21" s="169">
        <f>O21+P21</f>
        <v>21372</v>
      </c>
      <c r="R21" s="37">
        <v>0</v>
      </c>
      <c r="S21" s="473">
        <v>0</v>
      </c>
      <c r="T21" s="477">
        <f>+R21+S21</f>
        <v>0</v>
      </c>
      <c r="U21" s="486">
        <v>0</v>
      </c>
      <c r="V21" s="169">
        <f>T21+U21</f>
        <v>0</v>
      </c>
      <c r="W21" s="40">
        <f>IF(Q21=0,0,((V21/Q21)-1)*100)</f>
        <v>-100</v>
      </c>
    </row>
    <row r="22" spans="1:23" x14ac:dyDescent="0.2">
      <c r="A22" s="3" t="str">
        <f t="shared" ref="A22" si="27">IF(ISERROR(F22/G22)," ",IF(F22/G22&gt;0.5,IF(F22/G22&lt;1.5," ","NOT OK"),"NOT OK"))</f>
        <v xml:space="preserve"> </v>
      </c>
      <c r="B22" s="106" t="s">
        <v>22</v>
      </c>
      <c r="C22" s="132">
        <v>73</v>
      </c>
      <c r="D22" s="121">
        <v>73</v>
      </c>
      <c r="E22" s="152">
        <f>SUM(C22:D22)</f>
        <v>146</v>
      </c>
      <c r="F22" s="132">
        <v>0</v>
      </c>
      <c r="G22" s="121">
        <v>0</v>
      </c>
      <c r="H22" s="152">
        <f>SUM(F22:G22)</f>
        <v>0</v>
      </c>
      <c r="I22" s="123">
        <f t="shared" ref="I22" si="28">IF(E22=0,0,((H22/E22)-1)*100)</f>
        <v>-100</v>
      </c>
      <c r="J22" s="3"/>
      <c r="L22" s="13" t="s">
        <v>22</v>
      </c>
      <c r="M22" s="37">
        <v>9997</v>
      </c>
      <c r="N22" s="473">
        <v>9708</v>
      </c>
      <c r="O22" s="477">
        <f t="shared" ref="O22" si="29">+M22+N22</f>
        <v>19705</v>
      </c>
      <c r="P22" s="486">
        <v>0</v>
      </c>
      <c r="Q22" s="169">
        <f>O22+P22</f>
        <v>19705</v>
      </c>
      <c r="R22" s="37">
        <v>0</v>
      </c>
      <c r="S22" s="473">
        <v>0</v>
      </c>
      <c r="T22" s="477">
        <f t="shared" ref="T22" si="30">+R22+S22</f>
        <v>0</v>
      </c>
      <c r="U22" s="486">
        <v>0</v>
      </c>
      <c r="V22" s="169">
        <f>T22+U22</f>
        <v>0</v>
      </c>
      <c r="W22" s="40">
        <f t="shared" ref="W22" si="31">IF(Q22=0,0,((V22/Q22)-1)*100)</f>
        <v>-100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32">
        <v>69</v>
      </c>
      <c r="D23" s="121">
        <v>69</v>
      </c>
      <c r="E23" s="156">
        <f t="shared" ref="E23" si="32">SUM(C23:D23)</f>
        <v>138</v>
      </c>
      <c r="F23" s="132">
        <v>0</v>
      </c>
      <c r="G23" s="121">
        <v>0</v>
      </c>
      <c r="H23" s="156">
        <f>SUM(F23:G23)</f>
        <v>0</v>
      </c>
      <c r="I23" s="137">
        <f>IF(E23=0,0,((H23/E23)-1)*100)</f>
        <v>-100</v>
      </c>
      <c r="J23" s="3"/>
      <c r="L23" s="13" t="s">
        <v>23</v>
      </c>
      <c r="M23" s="37">
        <v>9876</v>
      </c>
      <c r="N23" s="473">
        <v>9774</v>
      </c>
      <c r="O23" s="477">
        <f>+M23+N23</f>
        <v>19650</v>
      </c>
      <c r="P23" s="486">
        <v>0</v>
      </c>
      <c r="Q23" s="169">
        <f>O23+P23</f>
        <v>19650</v>
      </c>
      <c r="R23" s="37">
        <v>0</v>
      </c>
      <c r="S23" s="473">
        <v>0</v>
      </c>
      <c r="T23" s="477">
        <f>+R23+S23</f>
        <v>0</v>
      </c>
      <c r="U23" s="486">
        <v>0</v>
      </c>
      <c r="V23" s="169">
        <f>T23+U23</f>
        <v>0</v>
      </c>
      <c r="W23" s="40">
        <f>IF(Q23=0,0,((V23/Q23)-1)*100)</f>
        <v>-100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92">
        <f>+C21+C22+C23</f>
        <v>214</v>
      </c>
      <c r="D24" s="197">
        <f t="shared" ref="D24:H24" si="33">+D21+D22+D23</f>
        <v>214</v>
      </c>
      <c r="E24" s="153">
        <f t="shared" si="33"/>
        <v>428</v>
      </c>
      <c r="F24" s="192">
        <f t="shared" si="33"/>
        <v>0</v>
      </c>
      <c r="G24" s="197">
        <f t="shared" si="33"/>
        <v>0</v>
      </c>
      <c r="H24" s="153">
        <f t="shared" si="33"/>
        <v>0</v>
      </c>
      <c r="I24" s="130">
        <f>IF(E24=0,0,((H24/E24)-1)*100)</f>
        <v>-100</v>
      </c>
      <c r="J24" s="9"/>
      <c r="K24" s="10"/>
      <c r="L24" s="47" t="s">
        <v>40</v>
      </c>
      <c r="M24" s="49">
        <f>+M21+M22+M23</f>
        <v>30490</v>
      </c>
      <c r="N24" s="475">
        <f t="shared" ref="N24:V24" si="34">+N21+N22+N23</f>
        <v>30237</v>
      </c>
      <c r="O24" s="479">
        <f t="shared" si="34"/>
        <v>60727</v>
      </c>
      <c r="P24" s="488">
        <f t="shared" si="34"/>
        <v>0</v>
      </c>
      <c r="Q24" s="171">
        <f t="shared" si="34"/>
        <v>60727</v>
      </c>
      <c r="R24" s="49">
        <f t="shared" si="34"/>
        <v>0</v>
      </c>
      <c r="S24" s="475">
        <f t="shared" si="34"/>
        <v>0</v>
      </c>
      <c r="T24" s="479">
        <f t="shared" si="34"/>
        <v>0</v>
      </c>
      <c r="U24" s="488">
        <f t="shared" si="34"/>
        <v>0</v>
      </c>
      <c r="V24" s="171">
        <f t="shared" si="34"/>
        <v>0</v>
      </c>
      <c r="W24" s="50">
        <f>IF(Q24=0,0,((V24/Q24)-1)*100)</f>
        <v>-100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730</v>
      </c>
      <c r="D25" s="128">
        <f t="shared" ref="D25:H25" si="35">+D16+D20+D24</f>
        <v>730</v>
      </c>
      <c r="E25" s="510">
        <f t="shared" si="35"/>
        <v>1460</v>
      </c>
      <c r="F25" s="127">
        <f t="shared" si="35"/>
        <v>194</v>
      </c>
      <c r="G25" s="129">
        <f t="shared" si="35"/>
        <v>193</v>
      </c>
      <c r="H25" s="299">
        <f t="shared" si="35"/>
        <v>387</v>
      </c>
      <c r="I25" s="130">
        <f>IF(E25=0,0,((H25/E25)-1)*100)</f>
        <v>-73.493150684931507</v>
      </c>
      <c r="J25" s="3"/>
      <c r="L25" s="41" t="s">
        <v>62</v>
      </c>
      <c r="M25" s="42">
        <f>+M16+M20+M24</f>
        <v>100385</v>
      </c>
      <c r="N25" s="42">
        <f t="shared" ref="N25:U25" si="36">+N16+N20+N24</f>
        <v>98069</v>
      </c>
      <c r="O25" s="511">
        <f t="shared" si="36"/>
        <v>198454</v>
      </c>
      <c r="P25" s="42">
        <f t="shared" si="36"/>
        <v>0</v>
      </c>
      <c r="Q25" s="511">
        <f t="shared" si="36"/>
        <v>198454</v>
      </c>
      <c r="R25" s="42">
        <f t="shared" si="36"/>
        <v>20116</v>
      </c>
      <c r="S25" s="42">
        <f t="shared" si="36"/>
        <v>19888</v>
      </c>
      <c r="T25" s="511">
        <f t="shared" si="36"/>
        <v>40004</v>
      </c>
      <c r="U25" s="42">
        <f t="shared" si="36"/>
        <v>0</v>
      </c>
      <c r="V25" s="511">
        <f>+V16+V20+V24</f>
        <v>40004</v>
      </c>
      <c r="W25" s="46">
        <f>IF(Q25=0,0,((V25/Q25)-1)*100)</f>
        <v>-79.842180051800412</v>
      </c>
    </row>
    <row r="26" spans="1:23" ht="14.25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126" t="s">
        <v>63</v>
      </c>
      <c r="C26" s="127">
        <f>+C12+C16+C20+C24</f>
        <v>1102</v>
      </c>
      <c r="D26" s="129">
        <f t="shared" ref="D26:H26" si="38">+D12+D16+D20+D24</f>
        <v>1102</v>
      </c>
      <c r="E26" s="299">
        <f t="shared" si="38"/>
        <v>2204</v>
      </c>
      <c r="F26" s="127">
        <f t="shared" si="38"/>
        <v>424</v>
      </c>
      <c r="G26" s="129">
        <f t="shared" si="38"/>
        <v>423</v>
      </c>
      <c r="H26" s="299">
        <f t="shared" si="38"/>
        <v>847</v>
      </c>
      <c r="I26" s="130">
        <f>IF(E26=0,0,((H26/E26)-1)*100)</f>
        <v>-61.569872958257712</v>
      </c>
      <c r="J26" s="3"/>
      <c r="L26" s="472" t="s">
        <v>63</v>
      </c>
      <c r="M26" s="43">
        <f>+M12+M16+M20+M24</f>
        <v>148792</v>
      </c>
      <c r="N26" s="474">
        <f t="shared" ref="N26:V26" si="39">+N12+N16+N20+N24</f>
        <v>143711</v>
      </c>
      <c r="O26" s="478">
        <f t="shared" si="39"/>
        <v>292503</v>
      </c>
      <c r="P26" s="487">
        <f t="shared" si="39"/>
        <v>0</v>
      </c>
      <c r="Q26" s="301">
        <f t="shared" si="39"/>
        <v>292503</v>
      </c>
      <c r="R26" s="43">
        <f t="shared" si="39"/>
        <v>54448</v>
      </c>
      <c r="S26" s="474">
        <f t="shared" si="39"/>
        <v>53610</v>
      </c>
      <c r="T26" s="478">
        <f t="shared" si="39"/>
        <v>108058</v>
      </c>
      <c r="U26" s="487">
        <f t="shared" si="39"/>
        <v>0</v>
      </c>
      <c r="V26" s="301">
        <f t="shared" si="39"/>
        <v>108058</v>
      </c>
      <c r="W26" s="46">
        <f>IF(Q26=0,0,((V26/Q26)-1)*100)</f>
        <v>-63.057472914807711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5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908</v>
      </c>
      <c r="D35" s="122">
        <v>908</v>
      </c>
      <c r="E35" s="158">
        <f t="shared" ref="E35:E39" si="40">SUM(C35:D35)</f>
        <v>1816</v>
      </c>
      <c r="F35" s="120">
        <v>736</v>
      </c>
      <c r="G35" s="122">
        <v>736</v>
      </c>
      <c r="H35" s="158">
        <f t="shared" ref="H35:H39" si="41">SUM(F35:G35)</f>
        <v>1472</v>
      </c>
      <c r="I35" s="123">
        <f t="shared" ref="I35:I37" si="42">IF(E35=0,0,((H35/E35)-1)*100)</f>
        <v>-18.942731277533042</v>
      </c>
      <c r="J35" s="3"/>
      <c r="K35" s="6"/>
      <c r="L35" s="13" t="s">
        <v>10</v>
      </c>
      <c r="M35" s="39">
        <v>145293</v>
      </c>
      <c r="N35" s="37">
        <v>146666</v>
      </c>
      <c r="O35" s="169">
        <f>SUM(M35:N35)</f>
        <v>291959</v>
      </c>
      <c r="P35" s="140">
        <v>126</v>
      </c>
      <c r="Q35" s="169">
        <f>O35+P35</f>
        <v>292085</v>
      </c>
      <c r="R35" s="39">
        <v>126613</v>
      </c>
      <c r="S35" s="37">
        <v>128518</v>
      </c>
      <c r="T35" s="169">
        <f>SUM(R35:S35)</f>
        <v>255131</v>
      </c>
      <c r="U35" s="140">
        <v>0</v>
      </c>
      <c r="V35" s="169">
        <f>T35+U35</f>
        <v>255131</v>
      </c>
      <c r="W35" s="40">
        <f t="shared" ref="W35:W37" si="43">IF(Q35=0,0,((V35/Q35)-1)*100)</f>
        <v>-12.651796566068096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838</v>
      </c>
      <c r="D36" s="122">
        <v>838</v>
      </c>
      <c r="E36" s="158">
        <f t="shared" si="40"/>
        <v>1676</v>
      </c>
      <c r="F36" s="120">
        <v>679</v>
      </c>
      <c r="G36" s="122">
        <v>678</v>
      </c>
      <c r="H36" s="158">
        <f t="shared" si="41"/>
        <v>1357</v>
      </c>
      <c r="I36" s="123">
        <f t="shared" si="42"/>
        <v>-19.03341288782816</v>
      </c>
      <c r="J36" s="3"/>
      <c r="K36" s="6"/>
      <c r="L36" s="13" t="s">
        <v>11</v>
      </c>
      <c r="M36" s="39">
        <v>129844</v>
      </c>
      <c r="N36" s="37">
        <v>132476</v>
      </c>
      <c r="O36" s="169">
        <f>SUM(M36:N36)</f>
        <v>262320</v>
      </c>
      <c r="P36" s="140">
        <v>0</v>
      </c>
      <c r="Q36" s="169">
        <f>O36+P36</f>
        <v>262320</v>
      </c>
      <c r="R36" s="39">
        <v>114278</v>
      </c>
      <c r="S36" s="37">
        <v>115634</v>
      </c>
      <c r="T36" s="169">
        <f>SUM(R36:S36)</f>
        <v>229912</v>
      </c>
      <c r="U36" s="140">
        <v>0</v>
      </c>
      <c r="V36" s="169">
        <f>T36+U36</f>
        <v>229912</v>
      </c>
      <c r="W36" s="40">
        <f t="shared" si="43"/>
        <v>-12.354376334248251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818</v>
      </c>
      <c r="D37" s="125">
        <v>820</v>
      </c>
      <c r="E37" s="158">
        <f t="shared" si="40"/>
        <v>1638</v>
      </c>
      <c r="F37" s="124">
        <v>722</v>
      </c>
      <c r="G37" s="125">
        <v>722</v>
      </c>
      <c r="H37" s="158">
        <f t="shared" si="41"/>
        <v>1444</v>
      </c>
      <c r="I37" s="123">
        <f t="shared" si="42"/>
        <v>-11.843711843711846</v>
      </c>
      <c r="J37" s="3"/>
      <c r="K37" s="6"/>
      <c r="L37" s="22" t="s">
        <v>12</v>
      </c>
      <c r="M37" s="39">
        <v>136646</v>
      </c>
      <c r="N37" s="37">
        <v>132511</v>
      </c>
      <c r="O37" s="169">
        <f t="shared" ref="O37" si="44">SUM(M37:N37)</f>
        <v>269157</v>
      </c>
      <c r="P37" s="38">
        <v>0</v>
      </c>
      <c r="Q37" s="169">
        <f t="shared" ref="Q37" si="45">O37+P37</f>
        <v>269157</v>
      </c>
      <c r="R37" s="39">
        <v>119724</v>
      </c>
      <c r="S37" s="37">
        <v>114491</v>
      </c>
      <c r="T37" s="169">
        <f t="shared" ref="T37" si="46">SUM(R37:S37)</f>
        <v>234215</v>
      </c>
      <c r="U37" s="38">
        <v>0</v>
      </c>
      <c r="V37" s="169">
        <f t="shared" ref="V37" si="47">T37+U37</f>
        <v>234215</v>
      </c>
      <c r="W37" s="40">
        <f t="shared" si="43"/>
        <v>-12.982014214751981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92">
        <f t="shared" ref="C38:D38" si="48">+C35+C36+C37</f>
        <v>2564</v>
      </c>
      <c r="D38" s="197">
        <f t="shared" si="48"/>
        <v>2566</v>
      </c>
      <c r="E38" s="153">
        <f t="shared" si="40"/>
        <v>5130</v>
      </c>
      <c r="F38" s="192">
        <f t="shared" ref="F38:G38" si="49">+F35+F36+F37</f>
        <v>2137</v>
      </c>
      <c r="G38" s="197">
        <f t="shared" si="49"/>
        <v>2136</v>
      </c>
      <c r="H38" s="153">
        <f t="shared" si="41"/>
        <v>4273</v>
      </c>
      <c r="I38" s="130">
        <f>IF(E38=0,0,((H38/E38)-1)*100)</f>
        <v>-16.70565302144249</v>
      </c>
      <c r="J38" s="3"/>
      <c r="L38" s="41" t="s">
        <v>57</v>
      </c>
      <c r="M38" s="45">
        <f t="shared" ref="M38:N38" si="50">+M35+M36+M37</f>
        <v>411783</v>
      </c>
      <c r="N38" s="43">
        <f t="shared" si="50"/>
        <v>411653</v>
      </c>
      <c r="O38" s="170">
        <f>+O35+O36+O37</f>
        <v>823436</v>
      </c>
      <c r="P38" s="43">
        <f t="shared" ref="P38:Q38" si="51">+P35+P36+P37</f>
        <v>126</v>
      </c>
      <c r="Q38" s="170">
        <f t="shared" si="51"/>
        <v>823562</v>
      </c>
      <c r="R38" s="45">
        <f t="shared" ref="R38:V38" si="52">+R35+R36+R37</f>
        <v>360615</v>
      </c>
      <c r="S38" s="43">
        <f t="shared" si="52"/>
        <v>358643</v>
      </c>
      <c r="T38" s="170">
        <f>+T35+T36+T37</f>
        <v>719258</v>
      </c>
      <c r="U38" s="43">
        <f t="shared" si="52"/>
        <v>0</v>
      </c>
      <c r="V38" s="170">
        <f t="shared" si="52"/>
        <v>719258</v>
      </c>
      <c r="W38" s="46">
        <f>IF(Q38=0,0,((V38/Q38)-1)*100)</f>
        <v>-12.664984542754521</v>
      </c>
    </row>
    <row r="39" spans="1:23" ht="13.5" thickTop="1" x14ac:dyDescent="0.2">
      <c r="A39" s="3" t="str">
        <f t="shared" si="11"/>
        <v xml:space="preserve"> </v>
      </c>
      <c r="B39" s="106" t="s">
        <v>13</v>
      </c>
      <c r="C39" s="132">
        <v>807</v>
      </c>
      <c r="D39" s="121">
        <v>806</v>
      </c>
      <c r="E39" s="152">
        <f t="shared" si="40"/>
        <v>1613</v>
      </c>
      <c r="F39" s="132">
        <v>736</v>
      </c>
      <c r="G39" s="121">
        <v>736</v>
      </c>
      <c r="H39" s="152">
        <f t="shared" si="41"/>
        <v>1472</v>
      </c>
      <c r="I39" s="123">
        <f t="shared" ref="I39" si="53">IF(E39=0,0,((H39/E39)-1)*100)</f>
        <v>-8.7414755114693108</v>
      </c>
      <c r="L39" s="13" t="s">
        <v>13</v>
      </c>
      <c r="M39" s="39">
        <v>129551</v>
      </c>
      <c r="N39" s="37">
        <v>132700</v>
      </c>
      <c r="O39" s="169">
        <f t="shared" ref="O39" si="54">+M39+N39</f>
        <v>262251</v>
      </c>
      <c r="P39" s="38">
        <v>0</v>
      </c>
      <c r="Q39" s="172">
        <f>O39+P39</f>
        <v>262251</v>
      </c>
      <c r="R39" s="39">
        <v>122494</v>
      </c>
      <c r="S39" s="37">
        <v>126129</v>
      </c>
      <c r="T39" s="169">
        <f t="shared" ref="T39" si="55">+R39+S39</f>
        <v>248623</v>
      </c>
      <c r="U39" s="38">
        <v>0</v>
      </c>
      <c r="V39" s="172">
        <f>T39+U39</f>
        <v>248623</v>
      </c>
      <c r="W39" s="40">
        <f t="shared" ref="W39" si="56">IF(Q39=0,0,((V39/Q39)-1)*100)</f>
        <v>-5.1965483449062155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32">
        <v>732</v>
      </c>
      <c r="D40" s="121">
        <v>732</v>
      </c>
      <c r="E40" s="152">
        <f>SUM(C40:D40)</f>
        <v>1464</v>
      </c>
      <c r="F40" s="132">
        <v>692</v>
      </c>
      <c r="G40" s="121">
        <v>691</v>
      </c>
      <c r="H40" s="152">
        <f>SUM(F40:G40)</f>
        <v>1383</v>
      </c>
      <c r="I40" s="123">
        <f>IF(E40=0,0,((H40/E40)-1)*100)</f>
        <v>-5.5327868852458995</v>
      </c>
      <c r="J40" s="3"/>
      <c r="L40" s="13" t="s">
        <v>14</v>
      </c>
      <c r="M40" s="39">
        <v>120072</v>
      </c>
      <c r="N40" s="37">
        <v>120901</v>
      </c>
      <c r="O40" s="169">
        <f>+M40+N40</f>
        <v>240973</v>
      </c>
      <c r="P40" s="38">
        <v>0</v>
      </c>
      <c r="Q40" s="172">
        <f>O40+P40</f>
        <v>240973</v>
      </c>
      <c r="R40" s="39">
        <v>107961</v>
      </c>
      <c r="S40" s="37">
        <v>105549</v>
      </c>
      <c r="T40" s="169">
        <f>+R40+S40</f>
        <v>213510</v>
      </c>
      <c r="U40" s="38">
        <v>0</v>
      </c>
      <c r="V40" s="172">
        <f>T40+U40</f>
        <v>213510</v>
      </c>
      <c r="W40" s="40">
        <f>IF(Q40=0,0,((V40/Q40)-1)*100)</f>
        <v>-11.39671249476082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32">
        <v>816</v>
      </c>
      <c r="D41" s="121">
        <v>816</v>
      </c>
      <c r="E41" s="152">
        <f t="shared" ref="E41" si="57">SUM(C41:D41)</f>
        <v>1632</v>
      </c>
      <c r="F41" s="132">
        <v>588</v>
      </c>
      <c r="G41" s="121">
        <v>594</v>
      </c>
      <c r="H41" s="152">
        <f t="shared" ref="H41" si="58">SUM(F41:G41)</f>
        <v>1182</v>
      </c>
      <c r="I41" s="123">
        <f>IF(E41=0,0,((H41/E41)-1)*100)</f>
        <v>-27.573529411764707</v>
      </c>
      <c r="J41" s="3"/>
      <c r="L41" s="13" t="s">
        <v>15</v>
      </c>
      <c r="M41" s="39">
        <v>138646</v>
      </c>
      <c r="N41" s="37">
        <v>139803</v>
      </c>
      <c r="O41" s="169">
        <f>+M41+N41</f>
        <v>278449</v>
      </c>
      <c r="P41" s="38">
        <v>0</v>
      </c>
      <c r="Q41" s="172">
        <f>O41+P41</f>
        <v>278449</v>
      </c>
      <c r="R41" s="39">
        <v>70099</v>
      </c>
      <c r="S41" s="37">
        <v>66734</v>
      </c>
      <c r="T41" s="169">
        <f>+R41+S41</f>
        <v>136833</v>
      </c>
      <c r="U41" s="38">
        <v>0</v>
      </c>
      <c r="V41" s="172">
        <f>T41+U41</f>
        <v>136833</v>
      </c>
      <c r="W41" s="40">
        <f>IF(Q41=0,0,((V41/Q41)-1)*100)</f>
        <v>-50.858864639485148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92">
        <f>+C39+C40+C41</f>
        <v>2355</v>
      </c>
      <c r="D42" s="197">
        <f t="shared" ref="D42" si="59">+D39+D40+D41</f>
        <v>2354</v>
      </c>
      <c r="E42" s="153">
        <f t="shared" ref="E42" si="60">+E39+E40+E41</f>
        <v>4709</v>
      </c>
      <c r="F42" s="192">
        <f t="shared" ref="F42" si="61">+F39+F40+F41</f>
        <v>2016</v>
      </c>
      <c r="G42" s="197">
        <f t="shared" ref="G42" si="62">+G39+G40+G41</f>
        <v>2021</v>
      </c>
      <c r="H42" s="153">
        <f t="shared" ref="H42" si="63">+H39+H40+H41</f>
        <v>4037</v>
      </c>
      <c r="I42" s="130">
        <f>IF(E42=0,0,((H42/E42)-1)*100)</f>
        <v>-14.270545763431731</v>
      </c>
      <c r="J42" s="3"/>
      <c r="L42" s="41" t="s">
        <v>61</v>
      </c>
      <c r="M42" s="43">
        <f>+M39+M40+M41</f>
        <v>388269</v>
      </c>
      <c r="N42" s="474">
        <f t="shared" ref="N42" si="64">+N39+N40+N41</f>
        <v>393404</v>
      </c>
      <c r="O42" s="483">
        <f t="shared" ref="O42" si="65">+O39+O40+O41</f>
        <v>781673</v>
      </c>
      <c r="P42" s="487">
        <f t="shared" ref="P42" si="66">+P39+P40+P41</f>
        <v>0</v>
      </c>
      <c r="Q42" s="170">
        <f t="shared" ref="Q42" si="67">+Q39+Q40+Q41</f>
        <v>781673</v>
      </c>
      <c r="R42" s="43">
        <f t="shared" ref="R42" si="68">+R39+R40+R41</f>
        <v>300554</v>
      </c>
      <c r="S42" s="474">
        <f t="shared" ref="S42" si="69">+S39+S40+S41</f>
        <v>298412</v>
      </c>
      <c r="T42" s="483">
        <f t="shared" ref="T42" si="70">+T39+T40+T41</f>
        <v>598966</v>
      </c>
      <c r="U42" s="487">
        <f t="shared" ref="U42" si="71">+U39+U40+U41</f>
        <v>0</v>
      </c>
      <c r="V42" s="170">
        <f t="shared" ref="V42" si="72">+V39+V40+V41</f>
        <v>598966</v>
      </c>
      <c r="W42" s="46">
        <f>IF(Q42=0,0,((V42/Q42)-1)*100)</f>
        <v>-23.373840467817107</v>
      </c>
    </row>
    <row r="43" spans="1:23" ht="13.5" thickTop="1" x14ac:dyDescent="0.2">
      <c r="A43" s="3" t="str">
        <f t="shared" ref="A43" si="73">IF(ISERROR(F43/G43)," ",IF(F43/G43&gt;0.5,IF(F43/G43&lt;1.5," ","NOT OK"),"NOT OK"))</f>
        <v xml:space="preserve"> </v>
      </c>
      <c r="B43" s="106" t="s">
        <v>16</v>
      </c>
      <c r="C43" s="132">
        <v>832</v>
      </c>
      <c r="D43" s="121">
        <v>828</v>
      </c>
      <c r="E43" s="152">
        <f t="shared" ref="E43" si="74">SUM(C43:D43)</f>
        <v>1660</v>
      </c>
      <c r="F43" s="132">
        <v>39</v>
      </c>
      <c r="G43" s="121">
        <v>40</v>
      </c>
      <c r="H43" s="152">
        <f t="shared" ref="H43" si="75">SUM(F43:G43)</f>
        <v>79</v>
      </c>
      <c r="I43" s="123">
        <f t="shared" ref="I43" si="76">IF(E43=0,0,((H43/E43)-1)*100)</f>
        <v>-95.240963855421683</v>
      </c>
      <c r="J43" s="7"/>
      <c r="L43" s="13" t="s">
        <v>16</v>
      </c>
      <c r="M43" s="39">
        <v>135672</v>
      </c>
      <c r="N43" s="37">
        <v>135079</v>
      </c>
      <c r="O43" s="169">
        <f>+M43+N43</f>
        <v>270751</v>
      </c>
      <c r="P43" s="140">
        <v>0</v>
      </c>
      <c r="Q43" s="269">
        <f>O43+P43</f>
        <v>270751</v>
      </c>
      <c r="R43" s="39">
        <v>4013</v>
      </c>
      <c r="S43" s="37">
        <v>4166</v>
      </c>
      <c r="T43" s="169">
        <f>+R43+S43</f>
        <v>8179</v>
      </c>
      <c r="U43" s="140">
        <v>115</v>
      </c>
      <c r="V43" s="269">
        <f>T43+U43</f>
        <v>8294</v>
      </c>
      <c r="W43" s="40">
        <f t="shared" ref="W43" si="77">IF(Q43=0,0,((V43/Q43)-1)*100)</f>
        <v>-96.93666874729918</v>
      </c>
    </row>
    <row r="44" spans="1:23" x14ac:dyDescent="0.2">
      <c r="A44" s="3" t="str">
        <f t="shared" ref="A44" si="78">IF(ISERROR(F44/G44)," ",IF(F44/G44&gt;0.5,IF(F44/G44&lt;1.5," ","NOT OK"),"NOT OK"))</f>
        <v xml:space="preserve"> </v>
      </c>
      <c r="B44" s="106" t="s">
        <v>66</v>
      </c>
      <c r="C44" s="132">
        <v>804</v>
      </c>
      <c r="D44" s="121">
        <v>806</v>
      </c>
      <c r="E44" s="152">
        <f>SUM(C44:D44)</f>
        <v>1610</v>
      </c>
      <c r="F44" s="132">
        <v>170</v>
      </c>
      <c r="G44" s="121">
        <v>170</v>
      </c>
      <c r="H44" s="152">
        <f>SUM(F44:G44)</f>
        <v>340</v>
      </c>
      <c r="I44" s="123">
        <f t="shared" ref="I44" si="79">IF(E44=0,0,((H44/E44)-1)*100)</f>
        <v>-78.881987577639762</v>
      </c>
      <c r="J44" s="3"/>
      <c r="L44" s="13" t="s">
        <v>66</v>
      </c>
      <c r="M44" s="39">
        <v>129580</v>
      </c>
      <c r="N44" s="37">
        <v>129426</v>
      </c>
      <c r="O44" s="169">
        <f>+M44+N44</f>
        <v>259006</v>
      </c>
      <c r="P44" s="140">
        <v>0</v>
      </c>
      <c r="Q44" s="169">
        <f>O44+P44</f>
        <v>259006</v>
      </c>
      <c r="R44" s="39">
        <v>16405</v>
      </c>
      <c r="S44" s="37">
        <v>17879</v>
      </c>
      <c r="T44" s="169">
        <f>+R44+S44</f>
        <v>34284</v>
      </c>
      <c r="U44" s="140">
        <v>0</v>
      </c>
      <c r="V44" s="169">
        <f>T44+U44</f>
        <v>34284</v>
      </c>
      <c r="W44" s="40">
        <f t="shared" ref="W44" si="80">IF(Q44=0,0,((V44/Q44)-1)*100)</f>
        <v>-86.763241005999859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32">
        <v>768</v>
      </c>
      <c r="D45" s="121">
        <v>769</v>
      </c>
      <c r="E45" s="152">
        <f>SUM(C45:D45)</f>
        <v>1537</v>
      </c>
      <c r="F45" s="132">
        <v>294</v>
      </c>
      <c r="G45" s="121">
        <v>294</v>
      </c>
      <c r="H45" s="152">
        <f>SUM(F45:G45)</f>
        <v>588</v>
      </c>
      <c r="I45" s="123">
        <f>IF(E45=0,0,((H45/E45)-1)*100)</f>
        <v>-61.743656473649963</v>
      </c>
      <c r="J45" s="3"/>
      <c r="L45" s="13" t="s">
        <v>18</v>
      </c>
      <c r="M45" s="37">
        <v>119170</v>
      </c>
      <c r="N45" s="473">
        <v>118308</v>
      </c>
      <c r="O45" s="172">
        <f>+M45+N45</f>
        <v>237478</v>
      </c>
      <c r="P45" s="140">
        <v>0</v>
      </c>
      <c r="Q45" s="169">
        <f>O45+P45</f>
        <v>237478</v>
      </c>
      <c r="R45" s="37">
        <v>32013</v>
      </c>
      <c r="S45" s="473">
        <v>37031</v>
      </c>
      <c r="T45" s="172">
        <f>+R45+S45</f>
        <v>69044</v>
      </c>
      <c r="U45" s="140">
        <v>0</v>
      </c>
      <c r="V45" s="169">
        <f>T45+U45</f>
        <v>69044</v>
      </c>
      <c r="W45" s="40">
        <f>IF(Q45=0,0,((V45/Q45)-1)*100)</f>
        <v>-70.926148948534177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92">
        <f>+C43+C44+C45</f>
        <v>2404</v>
      </c>
      <c r="D46" s="197">
        <f>+D43+D44+D45</f>
        <v>2403</v>
      </c>
      <c r="E46" s="153">
        <f t="shared" ref="E46" si="81">+E43+E44+E45</f>
        <v>4807</v>
      </c>
      <c r="F46" s="192">
        <f t="shared" ref="F46" si="82">+F43+F44+F45</f>
        <v>503</v>
      </c>
      <c r="G46" s="197">
        <f t="shared" ref="G46" si="83">+G43+G44+G45</f>
        <v>504</v>
      </c>
      <c r="H46" s="153">
        <f t="shared" ref="H46" si="84">+H43+H44+H45</f>
        <v>1007</v>
      </c>
      <c r="I46" s="130">
        <f>IF(E46=0,0,((H46/E46)-1)*100)</f>
        <v>-79.051383399209485</v>
      </c>
      <c r="J46" s="9"/>
      <c r="K46" s="10"/>
      <c r="L46" s="47" t="s">
        <v>19</v>
      </c>
      <c r="M46" s="49">
        <f>+M43+M44+M45</f>
        <v>384422</v>
      </c>
      <c r="N46" s="475">
        <f t="shared" ref="N46" si="85">+N43+N44+N45</f>
        <v>382813</v>
      </c>
      <c r="O46" s="479">
        <f t="shared" ref="O46" si="86">+O43+O44+O45</f>
        <v>767235</v>
      </c>
      <c r="P46" s="488">
        <f t="shared" ref="P46" si="87">+P43+P44+P45</f>
        <v>0</v>
      </c>
      <c r="Q46" s="171">
        <f t="shared" ref="Q46" si="88">+Q43+Q44+Q45</f>
        <v>767235</v>
      </c>
      <c r="R46" s="49">
        <f t="shared" ref="R46" si="89">+R43+R44+R45</f>
        <v>52431</v>
      </c>
      <c r="S46" s="475">
        <f t="shared" ref="S46" si="90">+S43+S44+S45</f>
        <v>59076</v>
      </c>
      <c r="T46" s="479">
        <f t="shared" ref="T46" si="91">+T43+T44+T45</f>
        <v>111507</v>
      </c>
      <c r="U46" s="488">
        <f t="shared" ref="U46" si="92">+U43+U44+U45</f>
        <v>115</v>
      </c>
      <c r="V46" s="171">
        <f t="shared" ref="V46" si="93">+V43+V44+V45</f>
        <v>111622</v>
      </c>
      <c r="W46" s="50">
        <f>IF(Q46=0,0,((V46/Q46)-1)*100)</f>
        <v>-85.451393640801058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20</v>
      </c>
      <c r="C47" s="132">
        <v>778</v>
      </c>
      <c r="D47" s="121">
        <v>778</v>
      </c>
      <c r="E47" s="161">
        <f>SUM(C47:D47)</f>
        <v>1556</v>
      </c>
      <c r="F47" s="132">
        <v>521</v>
      </c>
      <c r="G47" s="121">
        <v>521</v>
      </c>
      <c r="H47" s="161">
        <f>SUM(F47:G47)</f>
        <v>1042</v>
      </c>
      <c r="I47" s="123">
        <f>IF(E47=0,0,((H47/E47)-1)*100)</f>
        <v>-33.033419023136247</v>
      </c>
      <c r="J47" s="3"/>
      <c r="L47" s="13" t="s">
        <v>21</v>
      </c>
      <c r="M47" s="37">
        <v>115324</v>
      </c>
      <c r="N47" s="473">
        <v>115159</v>
      </c>
      <c r="O47" s="172">
        <f>+M47+N47</f>
        <v>230483</v>
      </c>
      <c r="P47" s="140">
        <v>295</v>
      </c>
      <c r="Q47" s="169">
        <f>O47+P47</f>
        <v>230778</v>
      </c>
      <c r="R47" s="37">
        <v>71740</v>
      </c>
      <c r="S47" s="473">
        <v>69635</v>
      </c>
      <c r="T47" s="172">
        <f>+R47+S47</f>
        <v>141375</v>
      </c>
      <c r="U47" s="140">
        <v>0</v>
      </c>
      <c r="V47" s="169">
        <f>T47+U47</f>
        <v>141375</v>
      </c>
      <c r="W47" s="40">
        <f>IF(Q47=0,0,((V47/Q47)-1)*100)</f>
        <v>-38.739827886540311</v>
      </c>
    </row>
    <row r="48" spans="1:23" x14ac:dyDescent="0.2">
      <c r="A48" s="3" t="str">
        <f t="shared" ref="A48" si="94">IF(ISERROR(F48/G48)," ",IF(F48/G48&gt;0.5,IF(F48/G48&lt;1.5," ","NOT OK"),"NOT OK"))</f>
        <v xml:space="preserve"> </v>
      </c>
      <c r="B48" s="106" t="s">
        <v>22</v>
      </c>
      <c r="C48" s="132">
        <v>774</v>
      </c>
      <c r="D48" s="121">
        <v>775</v>
      </c>
      <c r="E48" s="152">
        <f>SUM(C48:D48)</f>
        <v>1549</v>
      </c>
      <c r="F48" s="132">
        <v>755</v>
      </c>
      <c r="G48" s="121">
        <v>754</v>
      </c>
      <c r="H48" s="152">
        <f>SUM(F48:G48)</f>
        <v>1509</v>
      </c>
      <c r="I48" s="123">
        <f t="shared" ref="I48" si="95">IF(E48=0,0,((H48/E48)-1)*100)</f>
        <v>-2.5823111684957989</v>
      </c>
      <c r="J48" s="3"/>
      <c r="L48" s="13" t="s">
        <v>22</v>
      </c>
      <c r="M48" s="37">
        <v>120514</v>
      </c>
      <c r="N48" s="473">
        <v>122382</v>
      </c>
      <c r="O48" s="169">
        <f t="shared" ref="O48" si="96">+M48+N48</f>
        <v>242896</v>
      </c>
      <c r="P48" s="486">
        <v>0</v>
      </c>
      <c r="Q48" s="169">
        <f>O48+P48</f>
        <v>242896</v>
      </c>
      <c r="R48" s="37">
        <v>88195</v>
      </c>
      <c r="S48" s="473">
        <v>96902</v>
      </c>
      <c r="T48" s="169">
        <f t="shared" ref="T48" si="97">+R48+S48</f>
        <v>185097</v>
      </c>
      <c r="U48" s="486">
        <v>0</v>
      </c>
      <c r="V48" s="169">
        <f>T48+U48</f>
        <v>185097</v>
      </c>
      <c r="W48" s="40">
        <f t="shared" ref="W48" si="98">IF(Q48=0,0,((V48/Q48)-1)*100)</f>
        <v>-23.795780910348462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32">
        <v>717</v>
      </c>
      <c r="D49" s="121">
        <v>717</v>
      </c>
      <c r="E49" s="156">
        <f t="shared" ref="E49" si="99">SUM(C49:D49)</f>
        <v>1434</v>
      </c>
      <c r="F49" s="132">
        <v>770</v>
      </c>
      <c r="G49" s="121">
        <v>770</v>
      </c>
      <c r="H49" s="156">
        <f t="shared" ref="H49" si="100">SUM(F49:G49)</f>
        <v>1540</v>
      </c>
      <c r="I49" s="137">
        <f>IF(E49=0,0,((H49/E49)-1)*100)</f>
        <v>7.3919107391910766</v>
      </c>
      <c r="J49" s="3"/>
      <c r="L49" s="13" t="s">
        <v>23</v>
      </c>
      <c r="M49" s="37">
        <v>116252</v>
      </c>
      <c r="N49" s="473">
        <v>114442</v>
      </c>
      <c r="O49" s="169">
        <f>+M49+N49</f>
        <v>230694</v>
      </c>
      <c r="P49" s="486">
        <v>143</v>
      </c>
      <c r="Q49" s="267">
        <f>O49+P49</f>
        <v>230837</v>
      </c>
      <c r="R49" s="37">
        <v>100788</v>
      </c>
      <c r="S49" s="473">
        <v>101425</v>
      </c>
      <c r="T49" s="169">
        <f>+R49+S49</f>
        <v>202213</v>
      </c>
      <c r="U49" s="486">
        <v>0</v>
      </c>
      <c r="V49" s="267">
        <f>T49+U49</f>
        <v>202213</v>
      </c>
      <c r="W49" s="40">
        <f>IF(Q49=0,0,((V49/Q49)-1)*100)</f>
        <v>-12.400091839696415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92">
        <f>+C47+C48+C49</f>
        <v>2269</v>
      </c>
      <c r="D50" s="197">
        <f t="shared" ref="D50" si="101">+D47+D48+D49</f>
        <v>2270</v>
      </c>
      <c r="E50" s="153">
        <f t="shared" ref="E50" si="102">+E47+E48+E49</f>
        <v>4539</v>
      </c>
      <c r="F50" s="192">
        <f t="shared" ref="F50" si="103">+F47+F48+F49</f>
        <v>2046</v>
      </c>
      <c r="G50" s="197">
        <f t="shared" ref="G50" si="104">+G47+G48+G49</f>
        <v>2045</v>
      </c>
      <c r="H50" s="153">
        <f t="shared" ref="H50" si="105">+H47+H48+H49</f>
        <v>4091</v>
      </c>
      <c r="I50" s="130">
        <f>IF(E50=0,0,((H50/E50)-1)*100)</f>
        <v>-9.8700154218990921</v>
      </c>
      <c r="J50" s="9"/>
      <c r="K50" s="10"/>
      <c r="L50" s="47" t="s">
        <v>40</v>
      </c>
      <c r="M50" s="49">
        <f>+M47+M48+M49</f>
        <v>352090</v>
      </c>
      <c r="N50" s="475">
        <f t="shared" ref="N50" si="106">+N47+N48+N49</f>
        <v>351983</v>
      </c>
      <c r="O50" s="479">
        <f t="shared" ref="O50" si="107">+O47+O48+O49</f>
        <v>704073</v>
      </c>
      <c r="P50" s="488">
        <f t="shared" ref="P50" si="108">+P47+P48+P49</f>
        <v>438</v>
      </c>
      <c r="Q50" s="171">
        <f t="shared" ref="Q50" si="109">+Q47+Q48+Q49</f>
        <v>704511</v>
      </c>
      <c r="R50" s="49">
        <f t="shared" ref="R50" si="110">+R47+R48+R49</f>
        <v>260723</v>
      </c>
      <c r="S50" s="475">
        <f t="shared" ref="S50" si="111">+S47+S48+S49</f>
        <v>267962</v>
      </c>
      <c r="T50" s="479">
        <f t="shared" ref="T50" si="112">+T47+T48+T49</f>
        <v>528685</v>
      </c>
      <c r="U50" s="488">
        <f t="shared" ref="U50" si="113">+U47+U48+U49</f>
        <v>0</v>
      </c>
      <c r="V50" s="171">
        <f t="shared" ref="V50" si="114">+V47+V48+V49</f>
        <v>528685</v>
      </c>
      <c r="W50" s="50">
        <f>IF(Q50=0,0,((V50/Q50)-1)*100)</f>
        <v>-24.957168873161674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7028</v>
      </c>
      <c r="D51" s="128">
        <f t="shared" ref="D51:H51" si="115">+D42+D46+D50</f>
        <v>7027</v>
      </c>
      <c r="E51" s="510">
        <f t="shared" si="115"/>
        <v>14055</v>
      </c>
      <c r="F51" s="127">
        <f t="shared" si="115"/>
        <v>4565</v>
      </c>
      <c r="G51" s="129">
        <f t="shared" si="115"/>
        <v>4570</v>
      </c>
      <c r="H51" s="299">
        <f t="shared" si="115"/>
        <v>9135</v>
      </c>
      <c r="I51" s="130">
        <f>IF(E51=0,0,((H51/E51)-1)*100)</f>
        <v>-35.005336179295618</v>
      </c>
      <c r="J51" s="3"/>
      <c r="L51" s="41" t="s">
        <v>62</v>
      </c>
      <c r="M51" s="42">
        <f>+M42+M46+M50</f>
        <v>1124781</v>
      </c>
      <c r="N51" s="42">
        <f t="shared" ref="N51" si="116">+N42+N46+N50</f>
        <v>1128200</v>
      </c>
      <c r="O51" s="511">
        <f t="shared" ref="O51" si="117">+O42+O46+O50</f>
        <v>2252981</v>
      </c>
      <c r="P51" s="42">
        <f t="shared" ref="P51" si="118">+P42+P46+P50</f>
        <v>438</v>
      </c>
      <c r="Q51" s="511">
        <f t="shared" ref="Q51" si="119">+Q42+Q46+Q50</f>
        <v>2253419</v>
      </c>
      <c r="R51" s="42">
        <f t="shared" ref="R51" si="120">+R42+R46+R50</f>
        <v>613708</v>
      </c>
      <c r="S51" s="42">
        <f t="shared" ref="S51" si="121">+S42+S46+S50</f>
        <v>625450</v>
      </c>
      <c r="T51" s="511">
        <f t="shared" ref="T51" si="122">+T42+T46+T50</f>
        <v>1239158</v>
      </c>
      <c r="U51" s="42">
        <f t="shared" ref="U51" si="123">+U42+U46+U50</f>
        <v>115</v>
      </c>
      <c r="V51" s="511">
        <f>+V42+V46+V50</f>
        <v>1239273</v>
      </c>
      <c r="W51" s="46">
        <f>IF(Q51=0,0,((V51/Q51)-1)*100)</f>
        <v>-45.004768309843847</v>
      </c>
    </row>
    <row r="52" spans="1:23" ht="14.25" thickTop="1" thickBot="1" x14ac:dyDescent="0.25">
      <c r="A52" s="3" t="str">
        <f t="shared" ref="A52" si="124">IF(ISERROR(F52/G52)," ",IF(F52/G52&gt;0.5,IF(F52/G52&lt;1.5," ","NOT OK"),"NOT OK"))</f>
        <v xml:space="preserve"> </v>
      </c>
      <c r="B52" s="126" t="s">
        <v>63</v>
      </c>
      <c r="C52" s="127">
        <f>+C38+C42+C46+C50</f>
        <v>9592</v>
      </c>
      <c r="D52" s="129">
        <f t="shared" ref="D52:H52" si="125">+D38+D42+D46+D50</f>
        <v>9593</v>
      </c>
      <c r="E52" s="299">
        <f t="shared" si="125"/>
        <v>19185</v>
      </c>
      <c r="F52" s="127">
        <f t="shared" si="125"/>
        <v>6702</v>
      </c>
      <c r="G52" s="129">
        <f t="shared" si="125"/>
        <v>6706</v>
      </c>
      <c r="H52" s="299">
        <f t="shared" si="125"/>
        <v>13408</v>
      </c>
      <c r="I52" s="130">
        <f>IF(E52=0,0,((H52/E52)-1)*100)</f>
        <v>-30.112066718790722</v>
      </c>
      <c r="J52" s="3"/>
      <c r="L52" s="472" t="s">
        <v>63</v>
      </c>
      <c r="M52" s="43">
        <f>+M38+M42+M46+M50</f>
        <v>1536564</v>
      </c>
      <c r="N52" s="474">
        <f t="shared" ref="N52:V52" si="126">+N38+N42+N46+N50</f>
        <v>1539853</v>
      </c>
      <c r="O52" s="478">
        <f t="shared" si="126"/>
        <v>3076417</v>
      </c>
      <c r="P52" s="487">
        <f t="shared" si="126"/>
        <v>564</v>
      </c>
      <c r="Q52" s="301">
        <f t="shared" si="126"/>
        <v>3076981</v>
      </c>
      <c r="R52" s="43">
        <f t="shared" si="126"/>
        <v>974323</v>
      </c>
      <c r="S52" s="474">
        <f t="shared" si="126"/>
        <v>984093</v>
      </c>
      <c r="T52" s="478">
        <f t="shared" si="126"/>
        <v>1958416</v>
      </c>
      <c r="U52" s="487">
        <f t="shared" si="126"/>
        <v>115</v>
      </c>
      <c r="V52" s="301">
        <f t="shared" si="126"/>
        <v>1958531</v>
      </c>
      <c r="W52" s="46">
        <f>IF(Q52=0,0,((V52/Q52)-1)*100)</f>
        <v>-36.348940731190737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5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27">+C9+C35</f>
        <v>1032</v>
      </c>
      <c r="D61" s="122">
        <f t="shared" si="127"/>
        <v>1032</v>
      </c>
      <c r="E61" s="158">
        <f t="shared" si="127"/>
        <v>2064</v>
      </c>
      <c r="F61" s="120">
        <f t="shared" si="127"/>
        <v>809</v>
      </c>
      <c r="G61" s="122">
        <f t="shared" si="127"/>
        <v>809</v>
      </c>
      <c r="H61" s="158">
        <f t="shared" si="127"/>
        <v>1618</v>
      </c>
      <c r="I61" s="123">
        <f t="shared" ref="I61:I63" si="128">IF(E61=0,0,((H61/E61)-1)*100)</f>
        <v>-21.608527131782949</v>
      </c>
      <c r="J61" s="3"/>
      <c r="K61" s="6"/>
      <c r="L61" s="13" t="s">
        <v>10</v>
      </c>
      <c r="M61" s="39">
        <f t="shared" ref="M61:N63" si="129">+M9+M35</f>
        <v>160507</v>
      </c>
      <c r="N61" s="37">
        <f t="shared" si="129"/>
        <v>161162</v>
      </c>
      <c r="O61" s="169">
        <f>SUM(M61:N61)</f>
        <v>321669</v>
      </c>
      <c r="P61" s="38">
        <f>P9+P35</f>
        <v>126</v>
      </c>
      <c r="Q61" s="169">
        <f>+O61+P61</f>
        <v>321795</v>
      </c>
      <c r="R61" s="39">
        <f t="shared" ref="R61:S63" si="130">+R9+R35</f>
        <v>137197</v>
      </c>
      <c r="S61" s="37">
        <f t="shared" si="130"/>
        <v>139122</v>
      </c>
      <c r="T61" s="169">
        <f>SUM(R61:S61)</f>
        <v>276319</v>
      </c>
      <c r="U61" s="38">
        <f>U9+U35</f>
        <v>0</v>
      </c>
      <c r="V61" s="169">
        <f>+T61+U61</f>
        <v>276319</v>
      </c>
      <c r="W61" s="40">
        <f t="shared" ref="W61:W63" si="131">IF(Q61=0,0,((V61/Q61)-1)*100)</f>
        <v>-14.131978433474723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27"/>
        <v>975</v>
      </c>
      <c r="D62" s="122">
        <f t="shared" si="127"/>
        <v>975</v>
      </c>
      <c r="E62" s="158">
        <f t="shared" si="127"/>
        <v>1950</v>
      </c>
      <c r="F62" s="120">
        <f t="shared" si="127"/>
        <v>756</v>
      </c>
      <c r="G62" s="122">
        <f t="shared" si="127"/>
        <v>755</v>
      </c>
      <c r="H62" s="158">
        <f t="shared" si="127"/>
        <v>1511</v>
      </c>
      <c r="I62" s="123">
        <f t="shared" si="128"/>
        <v>-22.512820512820507</v>
      </c>
      <c r="J62" s="3"/>
      <c r="K62" s="6"/>
      <c r="L62" s="13" t="s">
        <v>11</v>
      </c>
      <c r="M62" s="39">
        <f t="shared" si="129"/>
        <v>146244</v>
      </c>
      <c r="N62" s="37">
        <f t="shared" si="129"/>
        <v>147608</v>
      </c>
      <c r="O62" s="169">
        <f t="shared" ref="O62:O63" si="132">SUM(M62:N62)</f>
        <v>293852</v>
      </c>
      <c r="P62" s="38">
        <f>P10+P36</f>
        <v>0</v>
      </c>
      <c r="Q62" s="169">
        <f>+O62+P62</f>
        <v>293852</v>
      </c>
      <c r="R62" s="39">
        <f t="shared" si="130"/>
        <v>125622</v>
      </c>
      <c r="S62" s="37">
        <f t="shared" si="130"/>
        <v>126575</v>
      </c>
      <c r="T62" s="169">
        <f t="shared" ref="T62:T63" si="133">SUM(R62:S62)</f>
        <v>252197</v>
      </c>
      <c r="U62" s="38">
        <f>U10+U36</f>
        <v>0</v>
      </c>
      <c r="V62" s="169">
        <f>+T62+U62</f>
        <v>252197</v>
      </c>
      <c r="W62" s="40">
        <f t="shared" si="131"/>
        <v>-14.17550331459374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27"/>
        <v>929</v>
      </c>
      <c r="D63" s="125">
        <f t="shared" si="127"/>
        <v>931</v>
      </c>
      <c r="E63" s="158">
        <f t="shared" si="127"/>
        <v>1860</v>
      </c>
      <c r="F63" s="124">
        <f t="shared" si="127"/>
        <v>802</v>
      </c>
      <c r="G63" s="125">
        <f t="shared" si="127"/>
        <v>802</v>
      </c>
      <c r="H63" s="158">
        <f t="shared" si="127"/>
        <v>1604</v>
      </c>
      <c r="I63" s="123">
        <f t="shared" si="128"/>
        <v>-13.763440860215059</v>
      </c>
      <c r="J63" s="3"/>
      <c r="K63" s="6"/>
      <c r="L63" s="22" t="s">
        <v>12</v>
      </c>
      <c r="M63" s="39">
        <f t="shared" si="129"/>
        <v>153439</v>
      </c>
      <c r="N63" s="37">
        <f t="shared" si="129"/>
        <v>148525</v>
      </c>
      <c r="O63" s="169">
        <f t="shared" si="132"/>
        <v>301964</v>
      </c>
      <c r="P63" s="38">
        <f>P11+P37</f>
        <v>0</v>
      </c>
      <c r="Q63" s="169">
        <f>+O63+P63</f>
        <v>301964</v>
      </c>
      <c r="R63" s="39">
        <f t="shared" si="130"/>
        <v>132128</v>
      </c>
      <c r="S63" s="37">
        <f t="shared" si="130"/>
        <v>126668</v>
      </c>
      <c r="T63" s="169">
        <f t="shared" si="133"/>
        <v>258796</v>
      </c>
      <c r="U63" s="38">
        <f>U11+U37</f>
        <v>0</v>
      </c>
      <c r="V63" s="169">
        <f>+T63+U63</f>
        <v>258796</v>
      </c>
      <c r="W63" s="40">
        <f t="shared" si="131"/>
        <v>-14.295743863506905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92">
        <f t="shared" si="127"/>
        <v>2936</v>
      </c>
      <c r="D64" s="197">
        <f t="shared" si="127"/>
        <v>2938</v>
      </c>
      <c r="E64" s="153">
        <f t="shared" si="127"/>
        <v>5874</v>
      </c>
      <c r="F64" s="192">
        <f t="shared" si="127"/>
        <v>2367</v>
      </c>
      <c r="G64" s="197">
        <f t="shared" si="127"/>
        <v>2366</v>
      </c>
      <c r="H64" s="153">
        <f t="shared" si="127"/>
        <v>4733</v>
      </c>
      <c r="I64" s="130">
        <f>IF(E64=0,0,((H64/E64)-1)*100)</f>
        <v>-19.424582907728972</v>
      </c>
      <c r="J64" s="3"/>
      <c r="L64" s="41" t="s">
        <v>57</v>
      </c>
      <c r="M64" s="45">
        <f t="shared" ref="M64:Q64" si="134">+M61+M62+M63</f>
        <v>460190</v>
      </c>
      <c r="N64" s="43">
        <f t="shared" si="134"/>
        <v>457295</v>
      </c>
      <c r="O64" s="170">
        <f t="shared" si="134"/>
        <v>917485</v>
      </c>
      <c r="P64" s="43">
        <f t="shared" si="134"/>
        <v>126</v>
      </c>
      <c r="Q64" s="170">
        <f t="shared" si="134"/>
        <v>917611</v>
      </c>
      <c r="R64" s="45">
        <f t="shared" ref="R64:V64" si="135">+R61+R62+R63</f>
        <v>394947</v>
      </c>
      <c r="S64" s="43">
        <f t="shared" si="135"/>
        <v>392365</v>
      </c>
      <c r="T64" s="170">
        <f t="shared" si="135"/>
        <v>787312</v>
      </c>
      <c r="U64" s="43">
        <f t="shared" si="135"/>
        <v>0</v>
      </c>
      <c r="V64" s="170">
        <f t="shared" si="135"/>
        <v>787312</v>
      </c>
      <c r="W64" s="46">
        <f>IF(Q64=0,0,((V64/Q64)-1)*100)</f>
        <v>-14.199807979634071</v>
      </c>
    </row>
    <row r="65" spans="1:23" ht="13.5" thickTop="1" x14ac:dyDescent="0.2">
      <c r="A65" s="3" t="str">
        <f t="shared" si="11"/>
        <v xml:space="preserve"> </v>
      </c>
      <c r="B65" s="106" t="s">
        <v>13</v>
      </c>
      <c r="C65" s="132">
        <f t="shared" si="127"/>
        <v>893</v>
      </c>
      <c r="D65" s="121">
        <f t="shared" si="127"/>
        <v>892</v>
      </c>
      <c r="E65" s="152">
        <f t="shared" si="127"/>
        <v>1785</v>
      </c>
      <c r="F65" s="132">
        <f t="shared" si="127"/>
        <v>814</v>
      </c>
      <c r="G65" s="121">
        <f t="shared" si="127"/>
        <v>814</v>
      </c>
      <c r="H65" s="152">
        <f t="shared" si="127"/>
        <v>1628</v>
      </c>
      <c r="I65" s="123">
        <f t="shared" ref="I65" si="136">IF(E65=0,0,((H65/E65)-1)*100)</f>
        <v>-8.7955182072829157</v>
      </c>
      <c r="J65" s="3"/>
      <c r="L65" s="13" t="s">
        <v>13</v>
      </c>
      <c r="M65" s="39">
        <f t="shared" ref="M65:N67" si="137">+M13+M39</f>
        <v>141104</v>
      </c>
      <c r="N65" s="37">
        <f t="shared" si="137"/>
        <v>143884</v>
      </c>
      <c r="O65" s="169">
        <f t="shared" ref="O65" si="138">SUM(M65:N65)</f>
        <v>284988</v>
      </c>
      <c r="P65" s="38">
        <f>P13+P39</f>
        <v>0</v>
      </c>
      <c r="Q65" s="172">
        <f>+O65+P65</f>
        <v>284988</v>
      </c>
      <c r="R65" s="39">
        <f t="shared" ref="R65:S67" si="139">+R13+R39</f>
        <v>132591</v>
      </c>
      <c r="S65" s="37">
        <f t="shared" si="139"/>
        <v>135747</v>
      </c>
      <c r="T65" s="169">
        <f t="shared" ref="T65" si="140">SUM(R65:S65)</f>
        <v>268338</v>
      </c>
      <c r="U65" s="38">
        <f>U13+U39</f>
        <v>0</v>
      </c>
      <c r="V65" s="172">
        <f>+T65+U65</f>
        <v>268338</v>
      </c>
      <c r="W65" s="40">
        <f t="shared" ref="W65" si="141">IF(Q65=0,0,((V65/Q65)-1)*100)</f>
        <v>-5.8423512568950287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32">
        <f t="shared" si="127"/>
        <v>823</v>
      </c>
      <c r="D66" s="121">
        <f t="shared" si="127"/>
        <v>823</v>
      </c>
      <c r="E66" s="152">
        <f t="shared" si="127"/>
        <v>1646</v>
      </c>
      <c r="F66" s="132">
        <f t="shared" si="127"/>
        <v>767</v>
      </c>
      <c r="G66" s="121">
        <f t="shared" si="127"/>
        <v>766</v>
      </c>
      <c r="H66" s="152">
        <f t="shared" si="127"/>
        <v>1533</v>
      </c>
      <c r="I66" s="123">
        <f>IF(E66=0,0,((H66/E66)-1)*100)</f>
        <v>-6.8651275820170055</v>
      </c>
      <c r="J66" s="3"/>
      <c r="L66" s="13" t="s">
        <v>14</v>
      </c>
      <c r="M66" s="39">
        <f t="shared" si="137"/>
        <v>131699</v>
      </c>
      <c r="N66" s="37">
        <f t="shared" si="137"/>
        <v>132141</v>
      </c>
      <c r="O66" s="169">
        <f>SUM(M66:N66)</f>
        <v>263840</v>
      </c>
      <c r="P66" s="38">
        <f>P14+P40</f>
        <v>0</v>
      </c>
      <c r="Q66" s="172">
        <f>+O66+P66</f>
        <v>263840</v>
      </c>
      <c r="R66" s="39">
        <f t="shared" si="139"/>
        <v>114921</v>
      </c>
      <c r="S66" s="37">
        <f t="shared" si="139"/>
        <v>112721</v>
      </c>
      <c r="T66" s="169">
        <f>SUM(R66:S66)</f>
        <v>227642</v>
      </c>
      <c r="U66" s="38">
        <f>U14+U40</f>
        <v>0</v>
      </c>
      <c r="V66" s="172">
        <f>+T66+U66</f>
        <v>227642</v>
      </c>
      <c r="W66" s="40">
        <f>IF(Q66=0,0,((V66/Q66)-1)*100)</f>
        <v>-13.719678593086716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32">
        <f t="shared" si="127"/>
        <v>910</v>
      </c>
      <c r="D67" s="121">
        <f t="shared" si="127"/>
        <v>910</v>
      </c>
      <c r="E67" s="152">
        <f t="shared" si="127"/>
        <v>1820</v>
      </c>
      <c r="F67" s="132">
        <f t="shared" si="127"/>
        <v>628</v>
      </c>
      <c r="G67" s="121">
        <f t="shared" si="127"/>
        <v>634</v>
      </c>
      <c r="H67" s="152">
        <f t="shared" si="127"/>
        <v>1262</v>
      </c>
      <c r="I67" s="123">
        <f>IF(E67=0,0,((H67/E67)-1)*100)</f>
        <v>-30.659340659340661</v>
      </c>
      <c r="J67" s="3"/>
      <c r="L67" s="13" t="s">
        <v>15</v>
      </c>
      <c r="M67" s="39">
        <f t="shared" si="137"/>
        <v>151212</v>
      </c>
      <c r="N67" s="37">
        <f t="shared" si="137"/>
        <v>151924</v>
      </c>
      <c r="O67" s="169">
        <f>SUM(M67:N67)</f>
        <v>303136</v>
      </c>
      <c r="P67" s="38">
        <f>P15+P41</f>
        <v>0</v>
      </c>
      <c r="Q67" s="172">
        <f>+O67+P67</f>
        <v>303136</v>
      </c>
      <c r="R67" s="39">
        <f t="shared" si="139"/>
        <v>73047</v>
      </c>
      <c r="S67" s="37">
        <f t="shared" si="139"/>
        <v>69832</v>
      </c>
      <c r="T67" s="169">
        <f>SUM(R67:S67)</f>
        <v>142879</v>
      </c>
      <c r="U67" s="38">
        <f>U15+U41</f>
        <v>0</v>
      </c>
      <c r="V67" s="172">
        <f>+T67+U67</f>
        <v>142879</v>
      </c>
      <c r="W67" s="40">
        <f>IF(Q67=0,0,((V67/Q67)-1)*100)</f>
        <v>-52.866370210070727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92">
        <f>+C65+C66+C67</f>
        <v>2626</v>
      </c>
      <c r="D68" s="197">
        <f t="shared" ref="D68:H68" si="142">+D65+D66+D67</f>
        <v>2625</v>
      </c>
      <c r="E68" s="153">
        <f t="shared" si="142"/>
        <v>5251</v>
      </c>
      <c r="F68" s="192">
        <f t="shared" si="142"/>
        <v>2209</v>
      </c>
      <c r="G68" s="197">
        <f t="shared" si="142"/>
        <v>2214</v>
      </c>
      <c r="H68" s="153">
        <f t="shared" si="142"/>
        <v>4423</v>
      </c>
      <c r="I68" s="130">
        <f>IF(E68=0,0,((H68/E68)-1)*100)</f>
        <v>-15.768425061892977</v>
      </c>
      <c r="J68" s="3"/>
      <c r="L68" s="41" t="s">
        <v>61</v>
      </c>
      <c r="M68" s="43">
        <f>+M65+M66+M67</f>
        <v>424015</v>
      </c>
      <c r="N68" s="474">
        <f t="shared" ref="N68:V68" si="143">+N65+N66+N67</f>
        <v>427949</v>
      </c>
      <c r="O68" s="483">
        <f t="shared" si="143"/>
        <v>851964</v>
      </c>
      <c r="P68" s="487">
        <f t="shared" si="143"/>
        <v>0</v>
      </c>
      <c r="Q68" s="170">
        <f t="shared" si="143"/>
        <v>851964</v>
      </c>
      <c r="R68" s="43">
        <f t="shared" si="143"/>
        <v>320559</v>
      </c>
      <c r="S68" s="474">
        <f t="shared" si="143"/>
        <v>318300</v>
      </c>
      <c r="T68" s="483">
        <f t="shared" si="143"/>
        <v>638859</v>
      </c>
      <c r="U68" s="487">
        <f t="shared" si="143"/>
        <v>0</v>
      </c>
      <c r="V68" s="170">
        <f t="shared" si="143"/>
        <v>638859</v>
      </c>
      <c r="W68" s="46">
        <f>IF(Q68=0,0,((V68/Q68)-1)*100)</f>
        <v>-25.013380847078047</v>
      </c>
    </row>
    <row r="69" spans="1:23" ht="13.5" thickTop="1" x14ac:dyDescent="0.2">
      <c r="A69" s="3" t="str">
        <f t="shared" ref="A69" si="144">IF(ISERROR(F69/G69)," ",IF(F69/G69&gt;0.5,IF(F69/G69&lt;1.5," ","NOT OK"),"NOT OK"))</f>
        <v xml:space="preserve"> </v>
      </c>
      <c r="B69" s="106" t="s">
        <v>16</v>
      </c>
      <c r="C69" s="132">
        <f t="shared" ref="C69:H71" si="145">+C17+C43</f>
        <v>905</v>
      </c>
      <c r="D69" s="121">
        <f t="shared" si="145"/>
        <v>901</v>
      </c>
      <c r="E69" s="152">
        <f t="shared" si="145"/>
        <v>1806</v>
      </c>
      <c r="F69" s="132">
        <f t="shared" si="145"/>
        <v>40</v>
      </c>
      <c r="G69" s="121">
        <f t="shared" si="145"/>
        <v>40</v>
      </c>
      <c r="H69" s="152">
        <f t="shared" si="145"/>
        <v>80</v>
      </c>
      <c r="I69" s="123">
        <f t="shared" ref="I69" si="146">IF(E69=0,0,((H69/E69)-1)*100)</f>
        <v>-95.570321151716499</v>
      </c>
      <c r="J69" s="7"/>
      <c r="L69" s="13" t="s">
        <v>16</v>
      </c>
      <c r="M69" s="39">
        <f t="shared" ref="M69:N71" si="147">+M17+M43</f>
        <v>146141</v>
      </c>
      <c r="N69" s="37">
        <f t="shared" si="147"/>
        <v>145582</v>
      </c>
      <c r="O69" s="169">
        <f t="shared" ref="O69" si="148">SUM(M69:N69)</f>
        <v>291723</v>
      </c>
      <c r="P69" s="38">
        <f>P17+P43</f>
        <v>0</v>
      </c>
      <c r="Q69" s="172">
        <f>+O69+P69</f>
        <v>291723</v>
      </c>
      <c r="R69" s="39">
        <f t="shared" ref="R69:S71" si="149">+R17+R43</f>
        <v>4124</v>
      </c>
      <c r="S69" s="37">
        <f t="shared" si="149"/>
        <v>4166</v>
      </c>
      <c r="T69" s="169">
        <f t="shared" ref="T69" si="150">SUM(R69:S69)</f>
        <v>8290</v>
      </c>
      <c r="U69" s="38">
        <f>U17+U43</f>
        <v>115</v>
      </c>
      <c r="V69" s="172">
        <f>+T69+U69</f>
        <v>8405</v>
      </c>
      <c r="W69" s="40">
        <f t="shared" ref="W69" si="151">IF(Q69=0,0,((V69/Q69)-1)*100)</f>
        <v>-97.118842189337144</v>
      </c>
    </row>
    <row r="70" spans="1:23" x14ac:dyDescent="0.2">
      <c r="A70" s="3" t="str">
        <f t="shared" ref="A70" si="152">IF(ISERROR(F70/G70)," ",IF(F70/G70&gt;0.5,IF(F70/G70&lt;1.5," ","NOT OK"),"NOT OK"))</f>
        <v xml:space="preserve"> </v>
      </c>
      <c r="B70" s="106" t="s">
        <v>66</v>
      </c>
      <c r="C70" s="132">
        <f t="shared" si="145"/>
        <v>888</v>
      </c>
      <c r="D70" s="121">
        <f t="shared" si="145"/>
        <v>890</v>
      </c>
      <c r="E70" s="152">
        <f t="shared" si="145"/>
        <v>1778</v>
      </c>
      <c r="F70" s="132">
        <f t="shared" si="145"/>
        <v>170</v>
      </c>
      <c r="G70" s="121">
        <f t="shared" si="145"/>
        <v>170</v>
      </c>
      <c r="H70" s="152">
        <f t="shared" si="145"/>
        <v>340</v>
      </c>
      <c r="I70" s="123">
        <f t="shared" ref="I70" si="153">IF(E70=0,0,((H70/E70)-1)*100)</f>
        <v>-80.877390326209223</v>
      </c>
      <c r="J70" s="3"/>
      <c r="L70" s="13" t="s">
        <v>66</v>
      </c>
      <c r="M70" s="39">
        <f t="shared" si="147"/>
        <v>141341</v>
      </c>
      <c r="N70" s="37">
        <f t="shared" si="147"/>
        <v>140615</v>
      </c>
      <c r="O70" s="169">
        <f>SUM(M70:N70)</f>
        <v>281956</v>
      </c>
      <c r="P70" s="140">
        <f>P18+P44</f>
        <v>0</v>
      </c>
      <c r="Q70" s="169">
        <f>+O70+P70</f>
        <v>281956</v>
      </c>
      <c r="R70" s="39">
        <f t="shared" si="149"/>
        <v>16405</v>
      </c>
      <c r="S70" s="37">
        <f t="shared" si="149"/>
        <v>17879</v>
      </c>
      <c r="T70" s="169">
        <f>SUM(R70:S70)</f>
        <v>34284</v>
      </c>
      <c r="U70" s="140">
        <f>U18+U44</f>
        <v>0</v>
      </c>
      <c r="V70" s="169">
        <f>+T70+U70</f>
        <v>34284</v>
      </c>
      <c r="W70" s="40">
        <f t="shared" ref="W70" si="154">IF(Q70=0,0,((V70/Q70)-1)*100)</f>
        <v>-87.840655988877685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32">
        <f t="shared" si="145"/>
        <v>856</v>
      </c>
      <c r="D71" s="121">
        <f t="shared" si="145"/>
        <v>857</v>
      </c>
      <c r="E71" s="152">
        <f t="shared" si="145"/>
        <v>1713</v>
      </c>
      <c r="F71" s="132">
        <f t="shared" si="145"/>
        <v>294</v>
      </c>
      <c r="G71" s="121">
        <f t="shared" si="145"/>
        <v>294</v>
      </c>
      <c r="H71" s="152">
        <f t="shared" si="145"/>
        <v>588</v>
      </c>
      <c r="I71" s="123">
        <f>IF(E71=0,0,((H71/E71)-1)*100)</f>
        <v>-65.674255691768835</v>
      </c>
      <c r="J71" s="3"/>
      <c r="L71" s="13" t="s">
        <v>18</v>
      </c>
      <c r="M71" s="39">
        <f t="shared" si="147"/>
        <v>131089</v>
      </c>
      <c r="N71" s="37">
        <f t="shared" si="147"/>
        <v>129903</v>
      </c>
      <c r="O71" s="169">
        <f>SUM(M71:N71)</f>
        <v>260992</v>
      </c>
      <c r="P71" s="140">
        <f>P19+P45</f>
        <v>0</v>
      </c>
      <c r="Q71" s="169">
        <f>+O71+P71</f>
        <v>260992</v>
      </c>
      <c r="R71" s="39">
        <f t="shared" si="149"/>
        <v>32013</v>
      </c>
      <c r="S71" s="37">
        <f t="shared" si="149"/>
        <v>37031</v>
      </c>
      <c r="T71" s="169">
        <f>SUM(R71:S71)</f>
        <v>69044</v>
      </c>
      <c r="U71" s="140">
        <f>U19+U45</f>
        <v>0</v>
      </c>
      <c r="V71" s="169">
        <f>+T71+U71</f>
        <v>69044</v>
      </c>
      <c r="W71" s="40">
        <f>IF(Q71=0,0,((V71/Q71)-1)*100)</f>
        <v>-73.545549288867093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92">
        <f>+C69+C70+C71</f>
        <v>2649</v>
      </c>
      <c r="D72" s="197">
        <f>+D69+D70+D71</f>
        <v>2648</v>
      </c>
      <c r="E72" s="153">
        <f t="shared" ref="E72" si="155">+E69+E70+E71</f>
        <v>5297</v>
      </c>
      <c r="F72" s="192">
        <f t="shared" ref="F72" si="156">+F69+F70+F71</f>
        <v>504</v>
      </c>
      <c r="G72" s="197">
        <f t="shared" ref="G72" si="157">+G69+G70+G71</f>
        <v>504</v>
      </c>
      <c r="H72" s="153">
        <f t="shared" ref="H72" si="158">+H69+H70+H71</f>
        <v>1008</v>
      </c>
      <c r="I72" s="130">
        <f>IF(E72=0,0,((H72/E72)-1)*100)</f>
        <v>-80.970360581461208</v>
      </c>
      <c r="J72" s="9"/>
      <c r="K72" s="10"/>
      <c r="L72" s="47" t="s">
        <v>19</v>
      </c>
      <c r="M72" s="49">
        <f>+M69+M70+M71</f>
        <v>418571</v>
      </c>
      <c r="N72" s="475">
        <f t="shared" ref="N72" si="159">+N69+N70+N71</f>
        <v>416100</v>
      </c>
      <c r="O72" s="479">
        <f t="shared" ref="O72" si="160">+O69+O70+O71</f>
        <v>834671</v>
      </c>
      <c r="P72" s="488">
        <f t="shared" ref="P72" si="161">+P69+P70+P71</f>
        <v>0</v>
      </c>
      <c r="Q72" s="171">
        <f t="shared" ref="Q72" si="162">+Q69+Q70+Q71</f>
        <v>834671</v>
      </c>
      <c r="R72" s="49">
        <f t="shared" ref="R72" si="163">+R69+R70+R71</f>
        <v>52542</v>
      </c>
      <c r="S72" s="475">
        <f t="shared" ref="S72" si="164">+S69+S70+S71</f>
        <v>59076</v>
      </c>
      <c r="T72" s="479">
        <f t="shared" ref="T72" si="165">+T69+T70+T71</f>
        <v>111618</v>
      </c>
      <c r="U72" s="488">
        <f t="shared" ref="U72" si="166">+U69+U70+U71</f>
        <v>115</v>
      </c>
      <c r="V72" s="171">
        <f t="shared" ref="V72" si="167">+V69+V70+V71</f>
        <v>111733</v>
      </c>
      <c r="W72" s="50">
        <f>IF(Q72=0,0,((V72/Q72)-1)*100)</f>
        <v>-86.61352796491073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20</v>
      </c>
      <c r="C73" s="132">
        <f t="shared" ref="C73:H75" si="168">+C21+C47</f>
        <v>850</v>
      </c>
      <c r="D73" s="121">
        <f t="shared" si="168"/>
        <v>850</v>
      </c>
      <c r="E73" s="161">
        <f t="shared" si="168"/>
        <v>1700</v>
      </c>
      <c r="F73" s="132">
        <f t="shared" si="168"/>
        <v>521</v>
      </c>
      <c r="G73" s="121">
        <f t="shared" si="168"/>
        <v>521</v>
      </c>
      <c r="H73" s="161">
        <f t="shared" si="168"/>
        <v>1042</v>
      </c>
      <c r="I73" s="123">
        <f>IF(E73=0,0,((H73/E73)-1)*100)</f>
        <v>-38.705882352941181</v>
      </c>
      <c r="J73" s="3"/>
      <c r="L73" s="13" t="s">
        <v>21</v>
      </c>
      <c r="M73" s="39">
        <f t="shared" ref="M73:N75" si="169">+M21+M47</f>
        <v>125941</v>
      </c>
      <c r="N73" s="37">
        <f t="shared" si="169"/>
        <v>125914</v>
      </c>
      <c r="O73" s="169">
        <f>SUM(M73:N73)</f>
        <v>251855</v>
      </c>
      <c r="P73" s="140">
        <f>P21+P47</f>
        <v>295</v>
      </c>
      <c r="Q73" s="169">
        <f>+O73+P73</f>
        <v>252150</v>
      </c>
      <c r="R73" s="39">
        <f t="shared" ref="R73:S75" si="170">+R21+R47</f>
        <v>71740</v>
      </c>
      <c r="S73" s="37">
        <f t="shared" si="170"/>
        <v>69635</v>
      </c>
      <c r="T73" s="169">
        <f>SUM(R73:S73)</f>
        <v>141375</v>
      </c>
      <c r="U73" s="140">
        <f>U21+U47</f>
        <v>0</v>
      </c>
      <c r="V73" s="169">
        <f>+T73+U73</f>
        <v>141375</v>
      </c>
      <c r="W73" s="40">
        <f>IF(Q73=0,0,((V73/Q73)-1)*100)</f>
        <v>-43.93218322427127</v>
      </c>
    </row>
    <row r="74" spans="1:23" x14ac:dyDescent="0.2">
      <c r="A74" s="3" t="str">
        <f t="shared" ref="A74" si="171">IF(ISERROR(F74/G74)," ",IF(F74/G74&gt;0.5,IF(F74/G74&lt;1.5," ","NOT OK"),"NOT OK"))</f>
        <v xml:space="preserve"> </v>
      </c>
      <c r="B74" s="106" t="s">
        <v>22</v>
      </c>
      <c r="C74" s="132">
        <f t="shared" si="168"/>
        <v>847</v>
      </c>
      <c r="D74" s="121">
        <f t="shared" si="168"/>
        <v>848</v>
      </c>
      <c r="E74" s="152">
        <f t="shared" si="168"/>
        <v>1695</v>
      </c>
      <c r="F74" s="132">
        <f t="shared" si="168"/>
        <v>755</v>
      </c>
      <c r="G74" s="121">
        <f t="shared" si="168"/>
        <v>754</v>
      </c>
      <c r="H74" s="152">
        <f t="shared" si="168"/>
        <v>1509</v>
      </c>
      <c r="I74" s="123">
        <f t="shared" ref="I74" si="172">IF(E74=0,0,((H74/E74)-1)*100)</f>
        <v>-10.973451327433626</v>
      </c>
      <c r="J74" s="3"/>
      <c r="L74" s="13" t="s">
        <v>22</v>
      </c>
      <c r="M74" s="39">
        <f t="shared" si="169"/>
        <v>130511</v>
      </c>
      <c r="N74" s="37">
        <f t="shared" si="169"/>
        <v>132090</v>
      </c>
      <c r="O74" s="169">
        <f>SUM(M74:N74)</f>
        <v>262601</v>
      </c>
      <c r="P74" s="140">
        <f>P22+P48</f>
        <v>0</v>
      </c>
      <c r="Q74" s="169">
        <f>+O74+P74</f>
        <v>262601</v>
      </c>
      <c r="R74" s="39">
        <f t="shared" si="170"/>
        <v>88195</v>
      </c>
      <c r="S74" s="37">
        <f t="shared" si="170"/>
        <v>96902</v>
      </c>
      <c r="T74" s="169">
        <f t="shared" ref="T74" si="173">SUM(R74:S74)</f>
        <v>185097</v>
      </c>
      <c r="U74" s="140">
        <f>U22+U48</f>
        <v>0</v>
      </c>
      <c r="V74" s="169">
        <f>+T74+U74</f>
        <v>185097</v>
      </c>
      <c r="W74" s="40">
        <f t="shared" ref="W74" si="174">IF(Q74=0,0,((V74/Q74)-1)*100)</f>
        <v>-29.513977479141364</v>
      </c>
    </row>
    <row r="75" spans="1:23" ht="13.5" thickBot="1" x14ac:dyDescent="0.25">
      <c r="A75" s="3" t="str">
        <f t="shared" ref="A75" si="175">IF(ISERROR(F75/G75)," ",IF(F75/G75&gt;0.5,IF(F75/G75&lt;1.5," ","NOT OK"),"NOT OK"))</f>
        <v xml:space="preserve"> </v>
      </c>
      <c r="B75" s="106" t="s">
        <v>23</v>
      </c>
      <c r="C75" s="132">
        <f t="shared" si="168"/>
        <v>786</v>
      </c>
      <c r="D75" s="121">
        <f t="shared" si="168"/>
        <v>786</v>
      </c>
      <c r="E75" s="156">
        <f t="shared" si="168"/>
        <v>1572</v>
      </c>
      <c r="F75" s="132">
        <f t="shared" si="168"/>
        <v>770</v>
      </c>
      <c r="G75" s="121">
        <f t="shared" si="168"/>
        <v>770</v>
      </c>
      <c r="H75" s="156">
        <f t="shared" si="168"/>
        <v>1540</v>
      </c>
      <c r="I75" s="137">
        <f>IF(E75=0,0,((H75/E75)-1)*100)</f>
        <v>-2.0356234096692072</v>
      </c>
      <c r="J75" s="3"/>
      <c r="L75" s="13" t="s">
        <v>23</v>
      </c>
      <c r="M75" s="39">
        <f t="shared" si="169"/>
        <v>126128</v>
      </c>
      <c r="N75" s="37">
        <f t="shared" si="169"/>
        <v>124216</v>
      </c>
      <c r="O75" s="169">
        <f t="shared" ref="O75" si="176">SUM(M75:N75)</f>
        <v>250344</v>
      </c>
      <c r="P75" s="38">
        <f>P23+P49</f>
        <v>143</v>
      </c>
      <c r="Q75" s="169">
        <f>+O75+P75</f>
        <v>250487</v>
      </c>
      <c r="R75" s="39">
        <f t="shared" si="170"/>
        <v>100788</v>
      </c>
      <c r="S75" s="37">
        <f t="shared" si="170"/>
        <v>101425</v>
      </c>
      <c r="T75" s="169">
        <f t="shared" ref="T75" si="177">SUM(R75:S75)</f>
        <v>202213</v>
      </c>
      <c r="U75" s="38">
        <f>U23+U49</f>
        <v>0</v>
      </c>
      <c r="V75" s="169">
        <f>+T75+U75</f>
        <v>202213</v>
      </c>
      <c r="W75" s="40">
        <f>IF(Q75=0,0,((V75/Q75)-1)*100)</f>
        <v>-19.272058030955698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92">
        <f>+C73+C74+C75</f>
        <v>2483</v>
      </c>
      <c r="D76" s="197">
        <f t="shared" ref="D76" si="178">+D73+D74+D75</f>
        <v>2484</v>
      </c>
      <c r="E76" s="153">
        <f t="shared" ref="E76" si="179">+E73+E74+E75</f>
        <v>4967</v>
      </c>
      <c r="F76" s="192">
        <f t="shared" ref="F76" si="180">+F73+F74+F75</f>
        <v>2046</v>
      </c>
      <c r="G76" s="197">
        <f t="shared" ref="G76" si="181">+G73+G74+G75</f>
        <v>2045</v>
      </c>
      <c r="H76" s="153">
        <f t="shared" ref="H76" si="182">+H73+H74+H75</f>
        <v>4091</v>
      </c>
      <c r="I76" s="130">
        <f>IF(E76=0,0,((H76/E76)-1)*100)</f>
        <v>-17.636400241594519</v>
      </c>
      <c r="J76" s="9"/>
      <c r="K76" s="10"/>
      <c r="L76" s="47" t="s">
        <v>40</v>
      </c>
      <c r="M76" s="49">
        <f>+M73+M74+M75</f>
        <v>382580</v>
      </c>
      <c r="N76" s="475">
        <f t="shared" ref="N76" si="183">+N73+N74+N75</f>
        <v>382220</v>
      </c>
      <c r="O76" s="479">
        <f t="shared" ref="O76" si="184">+O73+O74+O75</f>
        <v>764800</v>
      </c>
      <c r="P76" s="488">
        <f t="shared" ref="P76" si="185">+P73+P74+P75</f>
        <v>438</v>
      </c>
      <c r="Q76" s="171">
        <f t="shared" ref="Q76" si="186">+Q73+Q74+Q75</f>
        <v>765238</v>
      </c>
      <c r="R76" s="49">
        <f t="shared" ref="R76" si="187">+R73+R74+R75</f>
        <v>260723</v>
      </c>
      <c r="S76" s="475">
        <f t="shared" ref="S76" si="188">+S73+S74+S75</f>
        <v>267962</v>
      </c>
      <c r="T76" s="479">
        <f t="shared" ref="T76" si="189">+T73+T74+T75</f>
        <v>528685</v>
      </c>
      <c r="U76" s="488">
        <f t="shared" ref="U76" si="190">+U73+U74+U75</f>
        <v>0</v>
      </c>
      <c r="V76" s="171">
        <f t="shared" ref="V76" si="191">+V73+V74+V75</f>
        <v>528685</v>
      </c>
      <c r="W76" s="50">
        <f>IF(Q76=0,0,((V76/Q76)-1)*100)</f>
        <v>-30.912343610745939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7758</v>
      </c>
      <c r="D77" s="128">
        <f t="shared" ref="D77:H77" si="192">+D68+D72+D76</f>
        <v>7757</v>
      </c>
      <c r="E77" s="510">
        <f t="shared" si="192"/>
        <v>15515</v>
      </c>
      <c r="F77" s="127">
        <f t="shared" si="192"/>
        <v>4759</v>
      </c>
      <c r="G77" s="129">
        <f t="shared" si="192"/>
        <v>4763</v>
      </c>
      <c r="H77" s="299">
        <f t="shared" si="192"/>
        <v>9522</v>
      </c>
      <c r="I77" s="130">
        <f>IF(E77=0,0,((H77/E77)-1)*100)</f>
        <v>-38.627135030615534</v>
      </c>
      <c r="J77" s="3"/>
      <c r="L77" s="41" t="s">
        <v>62</v>
      </c>
      <c r="M77" s="42">
        <f>+M68+M72+M76</f>
        <v>1225166</v>
      </c>
      <c r="N77" s="42">
        <f t="shared" ref="N77" si="193">+N68+N72+N76</f>
        <v>1226269</v>
      </c>
      <c r="O77" s="511">
        <f t="shared" ref="O77" si="194">+O68+O72+O76</f>
        <v>2451435</v>
      </c>
      <c r="P77" s="42">
        <f t="shared" ref="P77" si="195">+P68+P72+P76</f>
        <v>438</v>
      </c>
      <c r="Q77" s="511">
        <f t="shared" ref="Q77" si="196">+Q68+Q72+Q76</f>
        <v>2451873</v>
      </c>
      <c r="R77" s="42">
        <f t="shared" ref="R77" si="197">+R68+R72+R76</f>
        <v>633824</v>
      </c>
      <c r="S77" s="42">
        <f t="shared" ref="S77" si="198">+S68+S72+S76</f>
        <v>645338</v>
      </c>
      <c r="T77" s="511">
        <f t="shared" ref="T77" si="199">+T68+T72+T76</f>
        <v>1279162</v>
      </c>
      <c r="U77" s="42">
        <f t="shared" ref="U77" si="200">+U68+U72+U76</f>
        <v>115</v>
      </c>
      <c r="V77" s="511">
        <f>+V68+V72+V76</f>
        <v>1279277</v>
      </c>
      <c r="W77" s="46">
        <f>IF(Q77=0,0,((V77/Q77)-1)*100)</f>
        <v>-47.824499882334848</v>
      </c>
    </row>
    <row r="78" spans="1:23" ht="14.25" thickTop="1" thickBot="1" x14ac:dyDescent="0.25">
      <c r="A78" s="3" t="str">
        <f t="shared" ref="A78" si="201">IF(ISERROR(F78/G78)," ",IF(F78/G78&gt;0.5,IF(F78/G78&lt;1.5," ","NOT OK"),"NOT OK"))</f>
        <v xml:space="preserve"> </v>
      </c>
      <c r="B78" s="126" t="s">
        <v>63</v>
      </c>
      <c r="C78" s="127">
        <f>+C64+C68+C72+C76</f>
        <v>10694</v>
      </c>
      <c r="D78" s="129">
        <f t="shared" ref="D78:H78" si="202">+D64+D68+D72+D76</f>
        <v>10695</v>
      </c>
      <c r="E78" s="299">
        <f t="shared" si="202"/>
        <v>21389</v>
      </c>
      <c r="F78" s="127">
        <f t="shared" si="202"/>
        <v>7126</v>
      </c>
      <c r="G78" s="129">
        <f t="shared" si="202"/>
        <v>7129</v>
      </c>
      <c r="H78" s="299">
        <f t="shared" si="202"/>
        <v>14255</v>
      </c>
      <c r="I78" s="130">
        <f>IF(E78=0,0,((H78/E78)-1)*100)</f>
        <v>-33.35359296834821</v>
      </c>
      <c r="J78" s="3"/>
      <c r="L78" s="472" t="s">
        <v>63</v>
      </c>
      <c r="M78" s="43">
        <f>+M64+M68+M72+M76</f>
        <v>1685356</v>
      </c>
      <c r="N78" s="474">
        <f t="shared" ref="N78:V78" si="203">+N64+N68+N72+N76</f>
        <v>1683564</v>
      </c>
      <c r="O78" s="478">
        <f t="shared" si="203"/>
        <v>3368920</v>
      </c>
      <c r="P78" s="487">
        <f t="shared" si="203"/>
        <v>564</v>
      </c>
      <c r="Q78" s="301">
        <f t="shared" si="203"/>
        <v>3369484</v>
      </c>
      <c r="R78" s="43">
        <f t="shared" si="203"/>
        <v>1028771</v>
      </c>
      <c r="S78" s="474">
        <f t="shared" si="203"/>
        <v>1037703</v>
      </c>
      <c r="T78" s="478">
        <f t="shared" si="203"/>
        <v>2066474</v>
      </c>
      <c r="U78" s="487">
        <f t="shared" si="203"/>
        <v>115</v>
      </c>
      <c r="V78" s="301">
        <f t="shared" si="203"/>
        <v>2066589</v>
      </c>
      <c r="W78" s="46">
        <f>IF(Q78=0,0,((V78/Q78)-1)*100)</f>
        <v>-38.667493301644996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311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3" ht="6" customHeight="1" thickTop="1" x14ac:dyDescent="0.2">
      <c r="L86" s="59"/>
      <c r="M86" s="70"/>
      <c r="N86" s="71"/>
      <c r="O86" s="205"/>
      <c r="P86" s="200"/>
      <c r="Q86" s="72"/>
      <c r="R86" s="70"/>
      <c r="S86" s="71"/>
      <c r="T86" s="205"/>
      <c r="U86" s="200"/>
      <c r="V86" s="72"/>
      <c r="W86" s="74"/>
    </row>
    <row r="87" spans="12:23" x14ac:dyDescent="0.2">
      <c r="L87" s="59" t="s">
        <v>10</v>
      </c>
      <c r="M87" s="75">
        <v>0</v>
      </c>
      <c r="N87" s="76">
        <v>0</v>
      </c>
      <c r="O87" s="182">
        <f>M87+N87</f>
        <v>0</v>
      </c>
      <c r="P87" s="201">
        <v>0</v>
      </c>
      <c r="Q87" s="182">
        <f>O87+P87</f>
        <v>0</v>
      </c>
      <c r="R87" s="75">
        <v>0</v>
      </c>
      <c r="S87" s="76">
        <v>15</v>
      </c>
      <c r="T87" s="182">
        <f>R87+S87</f>
        <v>15</v>
      </c>
      <c r="U87" s="201">
        <v>0</v>
      </c>
      <c r="V87" s="182">
        <f>T87+U87</f>
        <v>15</v>
      </c>
      <c r="W87" s="78">
        <f>IF(Q87=0,0,((V87/Q87)-1)*100)</f>
        <v>0</v>
      </c>
    </row>
    <row r="88" spans="12:23" x14ac:dyDescent="0.2">
      <c r="L88" s="59" t="s">
        <v>11</v>
      </c>
      <c r="M88" s="75">
        <v>0</v>
      </c>
      <c r="N88" s="76">
        <v>0</v>
      </c>
      <c r="O88" s="182">
        <f>M88+N88</f>
        <v>0</v>
      </c>
      <c r="P88" s="201">
        <v>0</v>
      </c>
      <c r="Q88" s="182">
        <f>O88+P88</f>
        <v>0</v>
      </c>
      <c r="R88" s="75">
        <v>0</v>
      </c>
      <c r="S88" s="76">
        <v>26</v>
      </c>
      <c r="T88" s="182">
        <f>R88+S88</f>
        <v>26</v>
      </c>
      <c r="U88" s="201">
        <v>0</v>
      </c>
      <c r="V88" s="182">
        <f>T88+U88</f>
        <v>26</v>
      </c>
      <c r="W88" s="78">
        <f>IF(Q88=0,0,((V88/Q88)-1)*100)</f>
        <v>0</v>
      </c>
    </row>
    <row r="89" spans="12:23" ht="13.5" thickBot="1" x14ac:dyDescent="0.25">
      <c r="L89" s="64" t="s">
        <v>12</v>
      </c>
      <c r="M89" s="75">
        <v>0</v>
      </c>
      <c r="N89" s="76">
        <v>0</v>
      </c>
      <c r="O89" s="208">
        <f>M89+N89</f>
        <v>0</v>
      </c>
      <c r="P89" s="201">
        <v>0</v>
      </c>
      <c r="Q89" s="182">
        <f>O89+P89</f>
        <v>0</v>
      </c>
      <c r="R89" s="75">
        <v>0</v>
      </c>
      <c r="S89" s="76">
        <v>19</v>
      </c>
      <c r="T89" s="208">
        <f>R89+S89</f>
        <v>19</v>
      </c>
      <c r="U89" s="201">
        <v>0</v>
      </c>
      <c r="V89" s="182">
        <f>T89+U89</f>
        <v>19</v>
      </c>
      <c r="W89" s="78">
        <f>IF(Q89=0,0,((V89/Q89)-1)*100)</f>
        <v>0</v>
      </c>
    </row>
    <row r="90" spans="12:23" ht="14.25" thickTop="1" thickBot="1" x14ac:dyDescent="0.25">
      <c r="L90" s="79" t="s">
        <v>57</v>
      </c>
      <c r="M90" s="80">
        <f t="shared" ref="M90:Q90" si="204">+M87+M88+M89</f>
        <v>0</v>
      </c>
      <c r="N90" s="198">
        <f t="shared" si="204"/>
        <v>0</v>
      </c>
      <c r="O90" s="206">
        <f t="shared" si="204"/>
        <v>0</v>
      </c>
      <c r="P90" s="81">
        <f t="shared" si="204"/>
        <v>0</v>
      </c>
      <c r="Q90" s="183">
        <f t="shared" si="204"/>
        <v>0</v>
      </c>
      <c r="R90" s="80">
        <f t="shared" ref="R90:V90" si="205">+R87+R88+R89</f>
        <v>0</v>
      </c>
      <c r="S90" s="198">
        <f t="shared" si="205"/>
        <v>60</v>
      </c>
      <c r="T90" s="206">
        <f t="shared" si="205"/>
        <v>60</v>
      </c>
      <c r="U90" s="81">
        <f t="shared" si="205"/>
        <v>0</v>
      </c>
      <c r="V90" s="183">
        <f t="shared" si="205"/>
        <v>60</v>
      </c>
      <c r="W90" s="82">
        <f t="shared" ref="W90" si="206">IF(Q90=0,0,((V90/Q90)-1)*100)</f>
        <v>0</v>
      </c>
    </row>
    <row r="91" spans="12:23" ht="13.5" thickTop="1" x14ac:dyDescent="0.2">
      <c r="L91" s="59" t="s">
        <v>13</v>
      </c>
      <c r="M91" s="75">
        <v>0</v>
      </c>
      <c r="N91" s="76">
        <v>15</v>
      </c>
      <c r="O91" s="182">
        <f t="shared" ref="O91" si="207">+M91+N91</f>
        <v>15</v>
      </c>
      <c r="P91" s="201">
        <v>0</v>
      </c>
      <c r="Q91" s="182">
        <f>O91+P91</f>
        <v>15</v>
      </c>
      <c r="R91" s="75">
        <v>0</v>
      </c>
      <c r="S91" s="76">
        <v>13</v>
      </c>
      <c r="T91" s="182">
        <f>R91+S91</f>
        <v>13</v>
      </c>
      <c r="U91" s="201">
        <v>0</v>
      </c>
      <c r="V91" s="182">
        <f>T91+U91</f>
        <v>13</v>
      </c>
      <c r="W91" s="78">
        <f t="shared" ref="W91" si="208">IF(Q91=0,0,((V91/Q91)-1)*100)</f>
        <v>-13.33333333333333</v>
      </c>
    </row>
    <row r="92" spans="12:23" x14ac:dyDescent="0.2">
      <c r="L92" s="59" t="s">
        <v>14</v>
      </c>
      <c r="M92" s="75">
        <v>0</v>
      </c>
      <c r="N92" s="76">
        <v>3</v>
      </c>
      <c r="O92" s="182">
        <f>+M92+N92</f>
        <v>3</v>
      </c>
      <c r="P92" s="201">
        <v>0</v>
      </c>
      <c r="Q92" s="182">
        <f>O92+P92</f>
        <v>3</v>
      </c>
      <c r="R92" s="75">
        <v>1</v>
      </c>
      <c r="S92" s="76">
        <v>0</v>
      </c>
      <c r="T92" s="182">
        <f t="shared" ref="T92:T94" si="209">R92+S92</f>
        <v>1</v>
      </c>
      <c r="U92" s="201">
        <v>0</v>
      </c>
      <c r="V92" s="182">
        <f>T92+U92</f>
        <v>1</v>
      </c>
      <c r="W92" s="78">
        <f>IF(Q92=0,0,((V92/Q92)-1)*100)</f>
        <v>-66.666666666666671</v>
      </c>
    </row>
    <row r="93" spans="12:23" ht="13.5" thickBot="1" x14ac:dyDescent="0.25">
      <c r="L93" s="59" t="s">
        <v>15</v>
      </c>
      <c r="M93" s="75">
        <v>0</v>
      </c>
      <c r="N93" s="76">
        <v>8</v>
      </c>
      <c r="O93" s="182">
        <f>+M93+N93</f>
        <v>8</v>
      </c>
      <c r="P93" s="201">
        <v>0</v>
      </c>
      <c r="Q93" s="182">
        <f>O93+P93</f>
        <v>8</v>
      </c>
      <c r="R93" s="75">
        <v>0</v>
      </c>
      <c r="S93" s="76">
        <v>0</v>
      </c>
      <c r="T93" s="182">
        <f t="shared" si="209"/>
        <v>0</v>
      </c>
      <c r="U93" s="201">
        <v>0</v>
      </c>
      <c r="V93" s="182">
        <f>T93+U93</f>
        <v>0</v>
      </c>
      <c r="W93" s="78">
        <f>IF(Q93=0,0,((V93/Q93)-1)*100)</f>
        <v>-100</v>
      </c>
    </row>
    <row r="94" spans="12:23" ht="14.25" thickTop="1" thickBot="1" x14ac:dyDescent="0.25">
      <c r="L94" s="79" t="s">
        <v>61</v>
      </c>
      <c r="M94" s="80">
        <f>+M91+M92+M93</f>
        <v>0</v>
      </c>
      <c r="N94" s="198">
        <f t="shared" ref="N94" si="210">+N91+N92+N93</f>
        <v>26</v>
      </c>
      <c r="O94" s="206">
        <f t="shared" ref="O94" si="211">+O91+O92+O93</f>
        <v>26</v>
      </c>
      <c r="P94" s="81">
        <f t="shared" ref="P94" si="212">+P91+P92+P93</f>
        <v>0</v>
      </c>
      <c r="Q94" s="183">
        <f t="shared" ref="Q94" si="213">+Q91+Q92+Q93</f>
        <v>26</v>
      </c>
      <c r="R94" s="80">
        <f>+R91+R92+R93</f>
        <v>1</v>
      </c>
      <c r="S94" s="198">
        <f>+S91+S92+S93</f>
        <v>13</v>
      </c>
      <c r="T94" s="206">
        <f t="shared" si="209"/>
        <v>14</v>
      </c>
      <c r="U94" s="81">
        <f t="shared" ref="U94" si="214">+U91+U92+U93</f>
        <v>0</v>
      </c>
      <c r="V94" s="183">
        <f t="shared" ref="V94" si="215">+V91+V92+V93</f>
        <v>14</v>
      </c>
      <c r="W94" s="82">
        <f t="shared" ref="W94" si="216">IF(Q94=0,0,((V94/Q94)-1)*100)</f>
        <v>-46.153846153846153</v>
      </c>
    </row>
    <row r="95" spans="12:23" ht="13.5" thickTop="1" x14ac:dyDescent="0.2">
      <c r="L95" s="59" t="s">
        <v>16</v>
      </c>
      <c r="M95" s="75">
        <v>0</v>
      </c>
      <c r="N95" s="76">
        <v>2</v>
      </c>
      <c r="O95" s="182">
        <f>+M95+N95</f>
        <v>2</v>
      </c>
      <c r="P95" s="201">
        <v>0</v>
      </c>
      <c r="Q95" s="182">
        <f>O95+P95</f>
        <v>2</v>
      </c>
      <c r="R95" s="75">
        <v>0</v>
      </c>
      <c r="S95" s="76">
        <v>0</v>
      </c>
      <c r="T95" s="182">
        <f>+R95+S95</f>
        <v>0</v>
      </c>
      <c r="U95" s="201">
        <v>0</v>
      </c>
      <c r="V95" s="182">
        <f>T95+U95</f>
        <v>0</v>
      </c>
      <c r="W95" s="78">
        <f>IF(Q95=0,0,((V95/Q95)-1)*100)</f>
        <v>-100</v>
      </c>
    </row>
    <row r="96" spans="12:23" x14ac:dyDescent="0.2">
      <c r="L96" s="59" t="s">
        <v>66</v>
      </c>
      <c r="M96" s="75">
        <v>0</v>
      </c>
      <c r="N96" s="76">
        <v>19</v>
      </c>
      <c r="O96" s="182">
        <f>+M96+N96</f>
        <v>19</v>
      </c>
      <c r="P96" s="201">
        <v>0</v>
      </c>
      <c r="Q96" s="182">
        <f>O96+P96</f>
        <v>19</v>
      </c>
      <c r="R96" s="75">
        <v>0</v>
      </c>
      <c r="S96" s="76">
        <v>0</v>
      </c>
      <c r="T96" s="182">
        <f>+R96+S96</f>
        <v>0</v>
      </c>
      <c r="U96" s="201">
        <v>0</v>
      </c>
      <c r="V96" s="182">
        <f>T96+U96</f>
        <v>0</v>
      </c>
      <c r="W96" s="78">
        <f t="shared" ref="W96" si="217">IF(Q96=0,0,((V96/Q96)-1)*100)</f>
        <v>-100</v>
      </c>
    </row>
    <row r="97" spans="1:23" ht="13.5" thickBot="1" x14ac:dyDescent="0.25">
      <c r="L97" s="59" t="s">
        <v>18</v>
      </c>
      <c r="M97" s="75">
        <v>0</v>
      </c>
      <c r="N97" s="76">
        <v>17</v>
      </c>
      <c r="O97" s="182">
        <f>+M97+N97</f>
        <v>17</v>
      </c>
      <c r="P97" s="202">
        <v>0</v>
      </c>
      <c r="Q97" s="184">
        <f>O97+P97</f>
        <v>17</v>
      </c>
      <c r="R97" s="75">
        <v>0</v>
      </c>
      <c r="S97" s="76">
        <v>0</v>
      </c>
      <c r="T97" s="182">
        <f>+R97+S97</f>
        <v>0</v>
      </c>
      <c r="U97" s="202">
        <v>0</v>
      </c>
      <c r="V97" s="184">
        <f>T97+U97</f>
        <v>0</v>
      </c>
      <c r="W97" s="78">
        <f>IF(Q97=0,0,((V97/Q97)-1)*100)</f>
        <v>-100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0</v>
      </c>
      <c r="N98" s="199">
        <f t="shared" ref="N98:V98" si="218">+N95+N96+N97</f>
        <v>38</v>
      </c>
      <c r="O98" s="207">
        <f t="shared" si="218"/>
        <v>38</v>
      </c>
      <c r="P98" s="203">
        <f t="shared" si="218"/>
        <v>0</v>
      </c>
      <c r="Q98" s="185">
        <f t="shared" si="218"/>
        <v>38</v>
      </c>
      <c r="R98" s="85">
        <f t="shared" si="218"/>
        <v>0</v>
      </c>
      <c r="S98" s="199">
        <f t="shared" si="218"/>
        <v>0</v>
      </c>
      <c r="T98" s="207">
        <f t="shared" si="218"/>
        <v>0</v>
      </c>
      <c r="U98" s="203">
        <f t="shared" si="218"/>
        <v>0</v>
      </c>
      <c r="V98" s="185">
        <f t="shared" si="218"/>
        <v>0</v>
      </c>
      <c r="W98" s="87">
        <f>IF(Q98=0,0,((V98/Q98)-1)*100)</f>
        <v>-100</v>
      </c>
    </row>
    <row r="99" spans="1:23" ht="13.5" thickTop="1" x14ac:dyDescent="0.2">
      <c r="L99" s="59" t="s">
        <v>21</v>
      </c>
      <c r="M99" s="75">
        <v>0</v>
      </c>
      <c r="N99" s="76">
        <v>4</v>
      </c>
      <c r="O99" s="182">
        <f>+M99+N99</f>
        <v>4</v>
      </c>
      <c r="P99" s="204">
        <v>0</v>
      </c>
      <c r="Q99" s="184">
        <f>O99+P99</f>
        <v>4</v>
      </c>
      <c r="R99" s="75">
        <v>0</v>
      </c>
      <c r="S99" s="76">
        <v>0</v>
      </c>
      <c r="T99" s="182">
        <f>+R99+S99</f>
        <v>0</v>
      </c>
      <c r="U99" s="204">
        <v>0</v>
      </c>
      <c r="V99" s="184">
        <f>T99+U99</f>
        <v>0</v>
      </c>
      <c r="W99" s="78">
        <f>IF(Q99=0,0,((V99/Q99)-1)*100)</f>
        <v>-100</v>
      </c>
    </row>
    <row r="100" spans="1:23" x14ac:dyDescent="0.2">
      <c r="L100" s="59" t="s">
        <v>22</v>
      </c>
      <c r="M100" s="75">
        <v>1</v>
      </c>
      <c r="N100" s="76">
        <v>0</v>
      </c>
      <c r="O100" s="182">
        <f t="shared" ref="O100" si="219">+M100+N100</f>
        <v>1</v>
      </c>
      <c r="P100" s="201">
        <v>0</v>
      </c>
      <c r="Q100" s="184">
        <f>O100+P100</f>
        <v>1</v>
      </c>
      <c r="R100" s="75">
        <v>0</v>
      </c>
      <c r="S100" s="76">
        <v>0</v>
      </c>
      <c r="T100" s="182">
        <f t="shared" ref="T100" si="220">+R100+S100</f>
        <v>0</v>
      </c>
      <c r="U100" s="201">
        <v>0</v>
      </c>
      <c r="V100" s="184">
        <f>T100+U100</f>
        <v>0</v>
      </c>
      <c r="W100" s="78">
        <f t="shared" ref="W100" si="221">IF(Q100=0,0,((V100/Q100)-1)*100)</f>
        <v>-100</v>
      </c>
    </row>
    <row r="101" spans="1:23" ht="13.5" thickBot="1" x14ac:dyDescent="0.25">
      <c r="L101" s="59" t="s">
        <v>23</v>
      </c>
      <c r="M101" s="75">
        <v>0</v>
      </c>
      <c r="N101" s="76">
        <v>0</v>
      </c>
      <c r="O101" s="182">
        <f>+M101+N101</f>
        <v>0</v>
      </c>
      <c r="P101" s="201">
        <v>0</v>
      </c>
      <c r="Q101" s="184">
        <f>O101+P101</f>
        <v>0</v>
      </c>
      <c r="R101" s="75">
        <v>0</v>
      </c>
      <c r="S101" s="76">
        <v>0</v>
      </c>
      <c r="T101" s="182">
        <f>+R101+S101</f>
        <v>0</v>
      </c>
      <c r="U101" s="201">
        <v>0</v>
      </c>
      <c r="V101" s="184">
        <f>T101+U101</f>
        <v>0</v>
      </c>
      <c r="W101" s="78">
        <f>IF(Q101=0,0,((V101/Q101)-1)*100)</f>
        <v>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1</v>
      </c>
      <c r="N102" s="199">
        <f t="shared" ref="N102:V102" si="222">+N99+N100+N101</f>
        <v>4</v>
      </c>
      <c r="O102" s="207">
        <f t="shared" si="222"/>
        <v>5</v>
      </c>
      <c r="P102" s="203">
        <f t="shared" si="222"/>
        <v>0</v>
      </c>
      <c r="Q102" s="185">
        <f t="shared" si="222"/>
        <v>5</v>
      </c>
      <c r="R102" s="85">
        <f t="shared" si="222"/>
        <v>0</v>
      </c>
      <c r="S102" s="199">
        <f t="shared" si="222"/>
        <v>0</v>
      </c>
      <c r="T102" s="207">
        <f t="shared" si="222"/>
        <v>0</v>
      </c>
      <c r="U102" s="203">
        <f t="shared" si="222"/>
        <v>0</v>
      </c>
      <c r="V102" s="185">
        <f t="shared" si="222"/>
        <v>0</v>
      </c>
      <c r="W102" s="87">
        <f>IF(Q102=0,0,((V102/Q102)-1)*100)</f>
        <v>-100</v>
      </c>
    </row>
    <row r="103" spans="1:23" ht="14.25" thickTop="1" thickBot="1" x14ac:dyDescent="0.25">
      <c r="L103" s="79" t="s">
        <v>62</v>
      </c>
      <c r="M103" s="80">
        <f>+M94+M98+M102</f>
        <v>1</v>
      </c>
      <c r="N103" s="81">
        <f t="shared" ref="N103:V103" si="223">+N94+N98+N102</f>
        <v>68</v>
      </c>
      <c r="O103" s="175">
        <f t="shared" si="223"/>
        <v>69</v>
      </c>
      <c r="P103" s="80">
        <f t="shared" si="223"/>
        <v>0</v>
      </c>
      <c r="Q103" s="175">
        <f t="shared" si="223"/>
        <v>69</v>
      </c>
      <c r="R103" s="80">
        <f t="shared" si="223"/>
        <v>1</v>
      </c>
      <c r="S103" s="81">
        <f t="shared" si="223"/>
        <v>13</v>
      </c>
      <c r="T103" s="175">
        <f t="shared" si="223"/>
        <v>14</v>
      </c>
      <c r="U103" s="80">
        <f t="shared" si="223"/>
        <v>0</v>
      </c>
      <c r="V103" s="175">
        <f t="shared" si="223"/>
        <v>14</v>
      </c>
      <c r="W103" s="82">
        <f t="shared" ref="W103" si="224">IF(Q103=0,0,((V103/Q103)-1)*100)</f>
        <v>-79.710144927536234</v>
      </c>
    </row>
    <row r="104" spans="1:23" ht="14.25" thickTop="1" thickBot="1" x14ac:dyDescent="0.25">
      <c r="L104" s="79" t="s">
        <v>63</v>
      </c>
      <c r="M104" s="80">
        <f>+M90+M94+M98+M102</f>
        <v>1</v>
      </c>
      <c r="N104" s="81">
        <f t="shared" ref="N104:V104" si="225">+N90+N94+N98+N102</f>
        <v>68</v>
      </c>
      <c r="O104" s="175">
        <f t="shared" si="225"/>
        <v>69</v>
      </c>
      <c r="P104" s="80">
        <f t="shared" si="225"/>
        <v>0</v>
      </c>
      <c r="Q104" s="175">
        <f t="shared" si="225"/>
        <v>69</v>
      </c>
      <c r="R104" s="80">
        <f t="shared" si="225"/>
        <v>1</v>
      </c>
      <c r="S104" s="81">
        <f t="shared" si="225"/>
        <v>73</v>
      </c>
      <c r="T104" s="175">
        <f t="shared" si="225"/>
        <v>74</v>
      </c>
      <c r="U104" s="80">
        <f t="shared" si="225"/>
        <v>0</v>
      </c>
      <c r="V104" s="175">
        <f t="shared" si="225"/>
        <v>74</v>
      </c>
      <c r="W104" s="82">
        <f>IF(Q104=0,0,((V104/Q104)-1)*100)</f>
        <v>7.2463768115942129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311" t="s">
        <v>2</v>
      </c>
    </row>
    <row r="110" spans="1:23" ht="13.5" thickTop="1" x14ac:dyDescent="0.2">
      <c r="L110" s="59" t="s">
        <v>3</v>
      </c>
      <c r="M110" s="270"/>
      <c r="N110" s="54"/>
      <c r="O110" s="61"/>
      <c r="P110" s="62"/>
      <c r="Q110" s="61"/>
      <c r="R110" s="270"/>
      <c r="S110" s="54"/>
      <c r="T110" s="61"/>
      <c r="U110" s="62"/>
      <c r="V110" s="61"/>
      <c r="W110" s="312" t="s">
        <v>4</v>
      </c>
    </row>
    <row r="111" spans="1:23" ht="13.5" thickBot="1" x14ac:dyDescent="0.25">
      <c r="L111" s="64"/>
      <c r="M111" s="271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271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:23" ht="7.5" customHeight="1" thickTop="1" x14ac:dyDescent="0.2">
      <c r="L112" s="59"/>
      <c r="M112" s="272"/>
      <c r="N112" s="71"/>
      <c r="O112" s="72"/>
      <c r="P112" s="73"/>
      <c r="Q112" s="72"/>
      <c r="R112" s="272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273">
        <v>259</v>
      </c>
      <c r="N113" s="76">
        <v>87</v>
      </c>
      <c r="O113" s="182">
        <f>M113+N113</f>
        <v>346</v>
      </c>
      <c r="P113" s="77">
        <v>0</v>
      </c>
      <c r="Q113" s="182">
        <f>O113+P113</f>
        <v>346</v>
      </c>
      <c r="R113" s="273">
        <v>150</v>
      </c>
      <c r="S113" s="76">
        <v>207</v>
      </c>
      <c r="T113" s="182">
        <f>R113+S113</f>
        <v>357</v>
      </c>
      <c r="U113" s="77">
        <v>0</v>
      </c>
      <c r="V113" s="182">
        <f>T113+U113</f>
        <v>357</v>
      </c>
      <c r="W113" s="78">
        <f>IF(Q113=0,0,((V113/Q113)-1)*100)</f>
        <v>3.1791907514450823</v>
      </c>
    </row>
    <row r="114" spans="1:23" x14ac:dyDescent="0.2">
      <c r="L114" s="59" t="s">
        <v>11</v>
      </c>
      <c r="M114" s="273">
        <v>219</v>
      </c>
      <c r="N114" s="76">
        <v>101</v>
      </c>
      <c r="O114" s="182">
        <f>M114+N114</f>
        <v>320</v>
      </c>
      <c r="P114" s="77">
        <v>0</v>
      </c>
      <c r="Q114" s="182">
        <f>O114+P114</f>
        <v>320</v>
      </c>
      <c r="R114" s="273">
        <v>156</v>
      </c>
      <c r="S114" s="76">
        <v>205</v>
      </c>
      <c r="T114" s="182">
        <f>R114+S114</f>
        <v>361</v>
      </c>
      <c r="U114" s="77">
        <v>0</v>
      </c>
      <c r="V114" s="182">
        <f>T114+U114</f>
        <v>361</v>
      </c>
      <c r="W114" s="78">
        <f>IF(Q114=0,0,((V114/Q114)-1)*100)</f>
        <v>12.812500000000004</v>
      </c>
    </row>
    <row r="115" spans="1:23" ht="13.5" thickBot="1" x14ac:dyDescent="0.25">
      <c r="L115" s="64" t="s">
        <v>12</v>
      </c>
      <c r="M115" s="273">
        <v>222</v>
      </c>
      <c r="N115" s="76">
        <v>130</v>
      </c>
      <c r="O115" s="182">
        <f>M115+N115</f>
        <v>352</v>
      </c>
      <c r="P115" s="77">
        <v>0</v>
      </c>
      <c r="Q115" s="512">
        <f>O115+P115</f>
        <v>352</v>
      </c>
      <c r="R115" s="273">
        <v>195</v>
      </c>
      <c r="S115" s="76">
        <v>174</v>
      </c>
      <c r="T115" s="182">
        <f>R115+S115</f>
        <v>369</v>
      </c>
      <c r="U115" s="77">
        <v>0</v>
      </c>
      <c r="V115" s="182">
        <f>T115+U115</f>
        <v>369</v>
      </c>
      <c r="W115" s="78">
        <f>IF(Q115=0,0,((V115/Q115)-1)*100)</f>
        <v>4.8295454545454586</v>
      </c>
    </row>
    <row r="116" spans="1:23" ht="14.25" thickTop="1" thickBot="1" x14ac:dyDescent="0.25">
      <c r="L116" s="79" t="s">
        <v>38</v>
      </c>
      <c r="M116" s="81">
        <f t="shared" ref="M116:Q116" si="226">+M113+M114+M115</f>
        <v>700</v>
      </c>
      <c r="N116" s="198">
        <f t="shared" si="226"/>
        <v>318</v>
      </c>
      <c r="O116" s="206">
        <f t="shared" si="226"/>
        <v>1018</v>
      </c>
      <c r="P116" s="81">
        <f t="shared" si="226"/>
        <v>0</v>
      </c>
      <c r="Q116" s="513">
        <f t="shared" si="226"/>
        <v>1018</v>
      </c>
      <c r="R116" s="81">
        <f t="shared" ref="R116:V116" si="227">+R113+R114+R115</f>
        <v>501</v>
      </c>
      <c r="S116" s="198">
        <f t="shared" si="227"/>
        <v>586</v>
      </c>
      <c r="T116" s="206">
        <f t="shared" si="227"/>
        <v>1087</v>
      </c>
      <c r="U116" s="81">
        <f t="shared" si="227"/>
        <v>0</v>
      </c>
      <c r="V116" s="183">
        <f t="shared" si="227"/>
        <v>1087</v>
      </c>
      <c r="W116" s="82">
        <f t="shared" ref="W116" si="228">IF(Q116=0,0,((V116/Q116)-1)*100)</f>
        <v>6.7779960707269105</v>
      </c>
    </row>
    <row r="117" spans="1:23" ht="13.5" thickTop="1" x14ac:dyDescent="0.2">
      <c r="L117" s="59" t="s">
        <v>13</v>
      </c>
      <c r="M117" s="273">
        <v>294</v>
      </c>
      <c r="N117" s="76">
        <v>151</v>
      </c>
      <c r="O117" s="182">
        <f>M117+N117</f>
        <v>445</v>
      </c>
      <c r="P117" s="77">
        <v>0</v>
      </c>
      <c r="Q117" s="512">
        <f>O117+P117</f>
        <v>445</v>
      </c>
      <c r="R117" s="273">
        <v>168</v>
      </c>
      <c r="S117" s="76">
        <v>156</v>
      </c>
      <c r="T117" s="182">
        <f>R117+S117</f>
        <v>324</v>
      </c>
      <c r="U117" s="77">
        <v>0</v>
      </c>
      <c r="V117" s="182">
        <f>T117+U117</f>
        <v>324</v>
      </c>
      <c r="W117" s="78">
        <f t="shared" ref="W117" si="229">IF(Q117=0,0,((V117/Q117)-1)*100)</f>
        <v>-27.191011235955052</v>
      </c>
    </row>
    <row r="118" spans="1:23" x14ac:dyDescent="0.2">
      <c r="L118" s="59" t="s">
        <v>14</v>
      </c>
      <c r="M118" s="273">
        <v>201</v>
      </c>
      <c r="N118" s="76">
        <v>156</v>
      </c>
      <c r="O118" s="182">
        <f>M118+N118</f>
        <v>357</v>
      </c>
      <c r="P118" s="77">
        <v>0</v>
      </c>
      <c r="Q118" s="512">
        <f>O118+P118</f>
        <v>357</v>
      </c>
      <c r="R118" s="273">
        <v>170</v>
      </c>
      <c r="S118" s="76">
        <v>137</v>
      </c>
      <c r="T118" s="182">
        <f>R118+S118</f>
        <v>307</v>
      </c>
      <c r="U118" s="77">
        <v>0</v>
      </c>
      <c r="V118" s="182">
        <f>T118+U118</f>
        <v>307</v>
      </c>
      <c r="W118" s="78">
        <f>IF(Q118=0,0,((V118/Q118)-1)*100)</f>
        <v>-14.005602240896353</v>
      </c>
    </row>
    <row r="119" spans="1:23" ht="13.5" thickBot="1" x14ac:dyDescent="0.25">
      <c r="L119" s="59" t="s">
        <v>15</v>
      </c>
      <c r="M119" s="273">
        <v>213</v>
      </c>
      <c r="N119" s="76">
        <v>194</v>
      </c>
      <c r="O119" s="182">
        <f>M119+N119</f>
        <v>407</v>
      </c>
      <c r="P119" s="77">
        <v>0</v>
      </c>
      <c r="Q119" s="512">
        <f>O119+P119</f>
        <v>407</v>
      </c>
      <c r="R119" s="273">
        <v>116</v>
      </c>
      <c r="S119" s="76">
        <v>142</v>
      </c>
      <c r="T119" s="182">
        <f>R119+S119</f>
        <v>258</v>
      </c>
      <c r="U119" s="77">
        <v>0</v>
      </c>
      <c r="V119" s="182">
        <f>T119+U119</f>
        <v>258</v>
      </c>
      <c r="W119" s="78">
        <f>IF(Q119=0,0,((V119/Q119)-1)*100)</f>
        <v>-36.609336609336609</v>
      </c>
    </row>
    <row r="120" spans="1:23" ht="14.25" thickTop="1" thickBot="1" x14ac:dyDescent="0.25">
      <c r="L120" s="79" t="s">
        <v>61</v>
      </c>
      <c r="M120" s="80">
        <f>+M117+M118+M119</f>
        <v>708</v>
      </c>
      <c r="N120" s="198">
        <f t="shared" ref="N120:V120" si="230">+N117+N118+N119</f>
        <v>501</v>
      </c>
      <c r="O120" s="206">
        <f t="shared" si="230"/>
        <v>1209</v>
      </c>
      <c r="P120" s="81">
        <f t="shared" si="230"/>
        <v>0</v>
      </c>
      <c r="Q120" s="513">
        <f t="shared" si="230"/>
        <v>1209</v>
      </c>
      <c r="R120" s="81">
        <f>+R117+R118+R119</f>
        <v>454</v>
      </c>
      <c r="S120" s="198">
        <f>+S117+S118+S119</f>
        <v>435</v>
      </c>
      <c r="T120" s="206">
        <f t="shared" si="230"/>
        <v>889</v>
      </c>
      <c r="U120" s="81">
        <f t="shared" si="230"/>
        <v>0</v>
      </c>
      <c r="V120" s="183">
        <f t="shared" si="230"/>
        <v>889</v>
      </c>
      <c r="W120" s="82">
        <f t="shared" ref="W120" si="231">IF(Q120=0,0,((V120/Q120)-1)*100)</f>
        <v>-26.46815550041357</v>
      </c>
    </row>
    <row r="121" spans="1:23" ht="13.5" thickTop="1" x14ac:dyDescent="0.2">
      <c r="L121" s="59" t="s">
        <v>16</v>
      </c>
      <c r="M121" s="273">
        <v>152</v>
      </c>
      <c r="N121" s="76">
        <v>113</v>
      </c>
      <c r="O121" s="182">
        <f>SUM(M121:N121)</f>
        <v>265</v>
      </c>
      <c r="P121" s="77">
        <v>0</v>
      </c>
      <c r="Q121" s="512">
        <f>O121+P121</f>
        <v>265</v>
      </c>
      <c r="R121" s="273">
        <v>33</v>
      </c>
      <c r="S121" s="76">
        <v>84</v>
      </c>
      <c r="T121" s="182">
        <f>SUM(R121:S121)</f>
        <v>117</v>
      </c>
      <c r="U121" s="77">
        <v>2</v>
      </c>
      <c r="V121" s="182">
        <f>T121+U121</f>
        <v>119</v>
      </c>
      <c r="W121" s="78">
        <f>IF(Q121=0,0,((V121/Q121)-1)*100)</f>
        <v>-55.094339622641506</v>
      </c>
    </row>
    <row r="122" spans="1:23" x14ac:dyDescent="0.2">
      <c r="L122" s="59" t="s">
        <v>66</v>
      </c>
      <c r="M122" s="273">
        <v>128</v>
      </c>
      <c r="N122" s="76">
        <v>89</v>
      </c>
      <c r="O122" s="182">
        <f>SUM(M122:N122)</f>
        <v>217</v>
      </c>
      <c r="P122" s="77">
        <v>0</v>
      </c>
      <c r="Q122" s="512">
        <f>O122+P122</f>
        <v>217</v>
      </c>
      <c r="R122" s="273">
        <v>81</v>
      </c>
      <c r="S122" s="76">
        <v>107</v>
      </c>
      <c r="T122" s="182">
        <f>SUM(R122:S122)</f>
        <v>188</v>
      </c>
      <c r="U122" s="77">
        <v>0</v>
      </c>
      <c r="V122" s="182">
        <f>T122+U122</f>
        <v>188</v>
      </c>
      <c r="W122" s="78">
        <f t="shared" ref="W122" si="232">IF(Q122=0,0,((V122/Q122)-1)*100)</f>
        <v>-13.364055299539167</v>
      </c>
    </row>
    <row r="123" spans="1:23" ht="13.5" thickBot="1" x14ac:dyDescent="0.25">
      <c r="L123" s="59" t="s">
        <v>18</v>
      </c>
      <c r="M123" s="273">
        <v>129</v>
      </c>
      <c r="N123" s="76">
        <v>82</v>
      </c>
      <c r="O123" s="184">
        <f>SUM(M123:N123)</f>
        <v>211</v>
      </c>
      <c r="P123" s="83">
        <v>0</v>
      </c>
      <c r="Q123" s="512">
        <f>O123+P123</f>
        <v>211</v>
      </c>
      <c r="R123" s="273">
        <v>89</v>
      </c>
      <c r="S123" s="76">
        <v>83</v>
      </c>
      <c r="T123" s="184">
        <f>SUM(R123:S123)</f>
        <v>172</v>
      </c>
      <c r="U123" s="83">
        <v>0</v>
      </c>
      <c r="V123" s="184">
        <f>T123+U123</f>
        <v>172</v>
      </c>
      <c r="W123" s="78">
        <f>IF(Q123=0,0,((V123/Q123)-1)*100)</f>
        <v>-18.483412322274884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409</v>
      </c>
      <c r="N124" s="199">
        <f t="shared" ref="N124" si="233">+N121+N122+N123</f>
        <v>284</v>
      </c>
      <c r="O124" s="207">
        <f t="shared" ref="O124" si="234">+O121+O122+O123</f>
        <v>693</v>
      </c>
      <c r="P124" s="203">
        <f t="shared" ref="P124" si="235">+P121+P122+P123</f>
        <v>0</v>
      </c>
      <c r="Q124" s="185">
        <f t="shared" ref="Q124" si="236">+Q121+Q122+Q123</f>
        <v>693</v>
      </c>
      <c r="R124" s="85">
        <f t="shared" ref="R124" si="237">+R121+R122+R123</f>
        <v>203</v>
      </c>
      <c r="S124" s="199">
        <f t="shared" ref="S124" si="238">+S121+S122+S123</f>
        <v>274</v>
      </c>
      <c r="T124" s="207">
        <f t="shared" ref="T124" si="239">+T121+T122+T123</f>
        <v>477</v>
      </c>
      <c r="U124" s="203">
        <f t="shared" ref="U124" si="240">+U121+U122+U123</f>
        <v>2</v>
      </c>
      <c r="V124" s="185">
        <f t="shared" ref="V124" si="241">+V121+V122+V123</f>
        <v>479</v>
      </c>
      <c r="W124" s="87">
        <f>IF(Q124=0,0,((V124/Q124)-1)*100)</f>
        <v>-30.880230880230886</v>
      </c>
    </row>
    <row r="125" spans="1:23" ht="13.5" thickTop="1" x14ac:dyDescent="0.2">
      <c r="A125" s="324"/>
      <c r="K125" s="324"/>
      <c r="L125" s="59" t="s">
        <v>21</v>
      </c>
      <c r="M125" s="273">
        <v>149</v>
      </c>
      <c r="N125" s="76">
        <v>98</v>
      </c>
      <c r="O125" s="184">
        <f>SUM(M125:N125)</f>
        <v>247</v>
      </c>
      <c r="P125" s="88">
        <v>0</v>
      </c>
      <c r="Q125" s="512">
        <f>O125+P125</f>
        <v>247</v>
      </c>
      <c r="R125" s="273">
        <v>130</v>
      </c>
      <c r="S125" s="76">
        <v>92</v>
      </c>
      <c r="T125" s="184">
        <f>SUM(R125:S125)</f>
        <v>222</v>
      </c>
      <c r="U125" s="88">
        <v>0</v>
      </c>
      <c r="V125" s="184">
        <f>T125+U125</f>
        <v>222</v>
      </c>
      <c r="W125" s="78">
        <f>IF(Q125=0,0,((V125/Q125)-1)*100)</f>
        <v>-10.121457489878537</v>
      </c>
    </row>
    <row r="126" spans="1:23" x14ac:dyDescent="0.2">
      <c r="A126" s="324"/>
      <c r="K126" s="324"/>
      <c r="L126" s="59" t="s">
        <v>22</v>
      </c>
      <c r="M126" s="273">
        <v>162</v>
      </c>
      <c r="N126" s="76">
        <v>163</v>
      </c>
      <c r="O126" s="184">
        <f>SUM(M126:N126)</f>
        <v>325</v>
      </c>
      <c r="P126" s="77">
        <v>0</v>
      </c>
      <c r="Q126" s="512">
        <f>O126+P126</f>
        <v>325</v>
      </c>
      <c r="R126" s="273">
        <v>135</v>
      </c>
      <c r="S126" s="76">
        <v>103</v>
      </c>
      <c r="T126" s="184">
        <f>SUM(R126:S126)</f>
        <v>238</v>
      </c>
      <c r="U126" s="77">
        <v>0</v>
      </c>
      <c r="V126" s="184">
        <f>T126+U126</f>
        <v>238</v>
      </c>
      <c r="W126" s="78">
        <f t="shared" ref="W126" si="242">IF(Q126=0,0,((V126/Q126)-1)*100)</f>
        <v>-26.769230769230766</v>
      </c>
    </row>
    <row r="127" spans="1:23" ht="13.5" thickBot="1" x14ac:dyDescent="0.25">
      <c r="A127" s="324"/>
      <c r="K127" s="324"/>
      <c r="L127" s="59" t="s">
        <v>23</v>
      </c>
      <c r="M127" s="273">
        <v>122</v>
      </c>
      <c r="N127" s="76">
        <v>122</v>
      </c>
      <c r="O127" s="184">
        <f>SUM(M127:N127)</f>
        <v>244</v>
      </c>
      <c r="P127" s="77">
        <v>0</v>
      </c>
      <c r="Q127" s="514">
        <f>O127+P127</f>
        <v>244</v>
      </c>
      <c r="R127" s="273">
        <v>128</v>
      </c>
      <c r="S127" s="76">
        <v>117</v>
      </c>
      <c r="T127" s="184">
        <f>SUM(R127:S127)</f>
        <v>245</v>
      </c>
      <c r="U127" s="77">
        <v>0</v>
      </c>
      <c r="V127" s="184">
        <f>T127+U127</f>
        <v>245</v>
      </c>
      <c r="W127" s="78">
        <f>IF(Q127=0,0,((V127/Q127)-1)*100)</f>
        <v>0.4098360655737654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433</v>
      </c>
      <c r="N128" s="199">
        <f t="shared" ref="N128:V128" si="243">+N125+N126+N127</f>
        <v>383</v>
      </c>
      <c r="O128" s="207">
        <f t="shared" si="243"/>
        <v>816</v>
      </c>
      <c r="P128" s="203">
        <f t="shared" si="243"/>
        <v>0</v>
      </c>
      <c r="Q128" s="185">
        <f t="shared" si="243"/>
        <v>816</v>
      </c>
      <c r="R128" s="85">
        <f t="shared" si="243"/>
        <v>393</v>
      </c>
      <c r="S128" s="199">
        <f t="shared" si="243"/>
        <v>312</v>
      </c>
      <c r="T128" s="207">
        <f t="shared" si="243"/>
        <v>705</v>
      </c>
      <c r="U128" s="203">
        <f t="shared" si="243"/>
        <v>0</v>
      </c>
      <c r="V128" s="185">
        <f t="shared" si="243"/>
        <v>705</v>
      </c>
      <c r="W128" s="87">
        <f>IF(Q128=0,0,((V128/Q128)-1)*100)</f>
        <v>-13.602941176470583</v>
      </c>
    </row>
    <row r="129" spans="12:23" ht="14.25" thickTop="1" thickBot="1" x14ac:dyDescent="0.25">
      <c r="L129" s="79" t="s">
        <v>62</v>
      </c>
      <c r="M129" s="80">
        <f>+M120+M124+M128</f>
        <v>1550</v>
      </c>
      <c r="N129" s="81">
        <f t="shared" ref="N129:V129" si="244">+N120+N124+N128</f>
        <v>1168</v>
      </c>
      <c r="O129" s="175">
        <f t="shared" si="244"/>
        <v>2718</v>
      </c>
      <c r="P129" s="80">
        <f t="shared" si="244"/>
        <v>0</v>
      </c>
      <c r="Q129" s="175">
        <f t="shared" si="244"/>
        <v>2718</v>
      </c>
      <c r="R129" s="80">
        <f t="shared" si="244"/>
        <v>1050</v>
      </c>
      <c r="S129" s="81">
        <f t="shared" si="244"/>
        <v>1021</v>
      </c>
      <c r="T129" s="175">
        <f t="shared" si="244"/>
        <v>2071</v>
      </c>
      <c r="U129" s="80">
        <f t="shared" si="244"/>
        <v>2</v>
      </c>
      <c r="V129" s="175">
        <f t="shared" si="244"/>
        <v>2073</v>
      </c>
      <c r="W129" s="82">
        <f t="shared" ref="W129" si="245">IF(Q129=0,0,((V129/Q129)-1)*100)</f>
        <v>-23.730684326710815</v>
      </c>
    </row>
    <row r="130" spans="12:23" ht="14.25" thickTop="1" thickBot="1" x14ac:dyDescent="0.25">
      <c r="L130" s="79" t="s">
        <v>63</v>
      </c>
      <c r="M130" s="80">
        <f>+M116+M120+M124+M128</f>
        <v>2250</v>
      </c>
      <c r="N130" s="81">
        <f t="shared" ref="N130:V130" si="246">+N116+N120+N124+N128</f>
        <v>1486</v>
      </c>
      <c r="O130" s="175">
        <f t="shared" si="246"/>
        <v>3736</v>
      </c>
      <c r="P130" s="80">
        <f t="shared" si="246"/>
        <v>0</v>
      </c>
      <c r="Q130" s="175">
        <f t="shared" si="246"/>
        <v>3736</v>
      </c>
      <c r="R130" s="80">
        <f t="shared" si="246"/>
        <v>1551</v>
      </c>
      <c r="S130" s="81">
        <f t="shared" si="246"/>
        <v>1607</v>
      </c>
      <c r="T130" s="175">
        <f t="shared" si="246"/>
        <v>3158</v>
      </c>
      <c r="U130" s="80">
        <f t="shared" si="246"/>
        <v>2</v>
      </c>
      <c r="V130" s="175">
        <f t="shared" si="246"/>
        <v>3160</v>
      </c>
      <c r="W130" s="82">
        <f>IF(Q130=0,0,((V130/Q130)-1)*100)</f>
        <v>-15.417558886509642</v>
      </c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311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6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>M87+M113</f>
        <v>259</v>
      </c>
      <c r="N139" s="76">
        <f>N113+N87</f>
        <v>87</v>
      </c>
      <c r="O139" s="182">
        <f>M139+N139</f>
        <v>346</v>
      </c>
      <c r="P139" s="77">
        <f>+P87+P113</f>
        <v>0</v>
      </c>
      <c r="Q139" s="188">
        <f>O139+P139</f>
        <v>346</v>
      </c>
      <c r="R139" s="75">
        <f>R87+R113</f>
        <v>150</v>
      </c>
      <c r="S139" s="76">
        <f>S113+S87</f>
        <v>222</v>
      </c>
      <c r="T139" s="182">
        <f>R139+S139</f>
        <v>372</v>
      </c>
      <c r="U139" s="77">
        <f>+U87+U113</f>
        <v>0</v>
      </c>
      <c r="V139" s="188">
        <f>T139+U139</f>
        <v>372</v>
      </c>
      <c r="W139" s="78">
        <f>IF(Q139=0,0,((V139/Q139)-1)*100)</f>
        <v>7.5144508670520249</v>
      </c>
    </row>
    <row r="140" spans="12:23" x14ac:dyDescent="0.2">
      <c r="L140" s="59" t="s">
        <v>11</v>
      </c>
      <c r="M140" s="75">
        <f>+M88+M114</f>
        <v>219</v>
      </c>
      <c r="N140" s="76">
        <f>+N88+N114</f>
        <v>101</v>
      </c>
      <c r="O140" s="182">
        <f>M140+N140</f>
        <v>320</v>
      </c>
      <c r="P140" s="77">
        <f>+P88+P114</f>
        <v>0</v>
      </c>
      <c r="Q140" s="188">
        <f>O140+P140</f>
        <v>320</v>
      </c>
      <c r="R140" s="75">
        <f>+R88+R114</f>
        <v>156</v>
      </c>
      <c r="S140" s="76">
        <f>+S88+S114</f>
        <v>231</v>
      </c>
      <c r="T140" s="182">
        <f>R140+S140</f>
        <v>387</v>
      </c>
      <c r="U140" s="77">
        <f>+U88+U114</f>
        <v>0</v>
      </c>
      <c r="V140" s="188">
        <f>T140+U140</f>
        <v>387</v>
      </c>
      <c r="W140" s="78">
        <f>IF(Q140=0,0,((V140/Q140)-1)*100)</f>
        <v>20.937500000000007</v>
      </c>
    </row>
    <row r="141" spans="12:23" ht="13.5" thickBot="1" x14ac:dyDescent="0.25">
      <c r="L141" s="64" t="s">
        <v>12</v>
      </c>
      <c r="M141" s="75">
        <f>+M89+M115</f>
        <v>222</v>
      </c>
      <c r="N141" s="76">
        <f>+N89+N115</f>
        <v>130</v>
      </c>
      <c r="O141" s="182">
        <f>M141+N141</f>
        <v>352</v>
      </c>
      <c r="P141" s="77">
        <f>+P89+P115</f>
        <v>0</v>
      </c>
      <c r="Q141" s="188">
        <f>O141+P141</f>
        <v>352</v>
      </c>
      <c r="R141" s="75">
        <f>+R89+R115</f>
        <v>195</v>
      </c>
      <c r="S141" s="76">
        <f>+S89+S115</f>
        <v>193</v>
      </c>
      <c r="T141" s="182">
        <f>R141+S141</f>
        <v>388</v>
      </c>
      <c r="U141" s="77">
        <f>+U89+U115</f>
        <v>0</v>
      </c>
      <c r="V141" s="188">
        <f>T141+U141</f>
        <v>388</v>
      </c>
      <c r="W141" s="78">
        <f>IF(Q141=0,0,((V141/Q141)-1)*100)</f>
        <v>10.22727272727273</v>
      </c>
    </row>
    <row r="142" spans="12:23" ht="14.25" thickTop="1" thickBot="1" x14ac:dyDescent="0.25">
      <c r="L142" s="79" t="s">
        <v>38</v>
      </c>
      <c r="M142" s="80">
        <f t="shared" ref="M142:Q142" si="247">+M139+M140+M141</f>
        <v>700</v>
      </c>
      <c r="N142" s="198">
        <f t="shared" si="247"/>
        <v>318</v>
      </c>
      <c r="O142" s="206">
        <f t="shared" si="247"/>
        <v>1018</v>
      </c>
      <c r="P142" s="81">
        <f t="shared" si="247"/>
        <v>0</v>
      </c>
      <c r="Q142" s="183">
        <f t="shared" si="247"/>
        <v>1018</v>
      </c>
      <c r="R142" s="80">
        <f t="shared" ref="R142:V142" si="248">+R139+R140+R141</f>
        <v>501</v>
      </c>
      <c r="S142" s="198">
        <f t="shared" si="248"/>
        <v>646</v>
      </c>
      <c r="T142" s="206">
        <f t="shared" si="248"/>
        <v>1147</v>
      </c>
      <c r="U142" s="81">
        <f t="shared" si="248"/>
        <v>0</v>
      </c>
      <c r="V142" s="183">
        <f t="shared" si="248"/>
        <v>1147</v>
      </c>
      <c r="W142" s="82">
        <f t="shared" ref="W142" si="249">IF(Q142=0,0,((V142/Q142)-1)*100)</f>
        <v>12.671905697445961</v>
      </c>
    </row>
    <row r="143" spans="12:23" ht="13.5" thickTop="1" x14ac:dyDescent="0.2">
      <c r="L143" s="59" t="s">
        <v>13</v>
      </c>
      <c r="M143" s="75">
        <f t="shared" ref="M143:N145" si="250">+M91+M117</f>
        <v>294</v>
      </c>
      <c r="N143" s="76">
        <f t="shared" si="250"/>
        <v>166</v>
      </c>
      <c r="O143" s="182">
        <f t="shared" ref="O143" si="251">M143+N143</f>
        <v>460</v>
      </c>
      <c r="P143" s="77">
        <f>+P91+P117</f>
        <v>0</v>
      </c>
      <c r="Q143" s="188">
        <f>O143+P143</f>
        <v>460</v>
      </c>
      <c r="R143" s="75">
        <f t="shared" ref="R143:S145" si="252">+R91+R117</f>
        <v>168</v>
      </c>
      <c r="S143" s="76">
        <f t="shared" si="252"/>
        <v>169</v>
      </c>
      <c r="T143" s="182">
        <f>R143+S143</f>
        <v>337</v>
      </c>
      <c r="U143" s="77">
        <f>+U91+U117</f>
        <v>0</v>
      </c>
      <c r="V143" s="188">
        <f>T143+U143</f>
        <v>337</v>
      </c>
      <c r="W143" s="78">
        <f>IF(Q143=0,0,((V143/Q143)-1)*100)</f>
        <v>-26.739130434782609</v>
      </c>
    </row>
    <row r="144" spans="12:23" x14ac:dyDescent="0.2">
      <c r="L144" s="59" t="s">
        <v>14</v>
      </c>
      <c r="M144" s="75">
        <f t="shared" si="250"/>
        <v>201</v>
      </c>
      <c r="N144" s="76">
        <f t="shared" si="250"/>
        <v>159</v>
      </c>
      <c r="O144" s="182">
        <f>M144+N144</f>
        <v>360</v>
      </c>
      <c r="P144" s="77">
        <f>+P92+P118</f>
        <v>0</v>
      </c>
      <c r="Q144" s="188">
        <f>O144+P144</f>
        <v>360</v>
      </c>
      <c r="R144" s="75">
        <f t="shared" si="252"/>
        <v>171</v>
      </c>
      <c r="S144" s="76">
        <f t="shared" si="252"/>
        <v>137</v>
      </c>
      <c r="T144" s="182">
        <f t="shared" ref="T144:T147" si="253">R144+S144</f>
        <v>308</v>
      </c>
      <c r="U144" s="77">
        <f>+U92+U118</f>
        <v>0</v>
      </c>
      <c r="V144" s="188">
        <f>T144+U144</f>
        <v>308</v>
      </c>
      <c r="W144" s="78">
        <f>IF(Q144=0,0,((V144/Q144)-1)*100)</f>
        <v>-14.444444444444448</v>
      </c>
    </row>
    <row r="145" spans="1:23" ht="13.5" thickBot="1" x14ac:dyDescent="0.25">
      <c r="L145" s="59" t="s">
        <v>15</v>
      </c>
      <c r="M145" s="75">
        <f t="shared" si="250"/>
        <v>213</v>
      </c>
      <c r="N145" s="76">
        <f t="shared" si="250"/>
        <v>202</v>
      </c>
      <c r="O145" s="182">
        <f>M145+N145</f>
        <v>415</v>
      </c>
      <c r="P145" s="77">
        <f>+P93+P119</f>
        <v>0</v>
      </c>
      <c r="Q145" s="188">
        <f>O145+P145</f>
        <v>415</v>
      </c>
      <c r="R145" s="75">
        <f t="shared" si="252"/>
        <v>116</v>
      </c>
      <c r="S145" s="76">
        <f t="shared" si="252"/>
        <v>142</v>
      </c>
      <c r="T145" s="182">
        <f t="shared" si="253"/>
        <v>258</v>
      </c>
      <c r="U145" s="77">
        <f>+U93+U119</f>
        <v>0</v>
      </c>
      <c r="V145" s="188">
        <f>T145+U145</f>
        <v>258</v>
      </c>
      <c r="W145" s="78">
        <f>IF(Q145=0,0,((V145/Q145)-1)*100)</f>
        <v>-37.831325301204821</v>
      </c>
    </row>
    <row r="146" spans="1:23" ht="14.25" thickTop="1" thickBot="1" x14ac:dyDescent="0.25">
      <c r="L146" s="79" t="s">
        <v>61</v>
      </c>
      <c r="M146" s="80">
        <f>+M143+M144+M145</f>
        <v>708</v>
      </c>
      <c r="N146" s="198">
        <f t="shared" ref="N146:V146" si="254">+N143+N144+N145</f>
        <v>527</v>
      </c>
      <c r="O146" s="206">
        <f t="shared" si="254"/>
        <v>1235</v>
      </c>
      <c r="P146" s="81">
        <f t="shared" si="254"/>
        <v>0</v>
      </c>
      <c r="Q146" s="183">
        <f t="shared" si="254"/>
        <v>1235</v>
      </c>
      <c r="R146" s="80">
        <f>+R143+R144+R145</f>
        <v>455</v>
      </c>
      <c r="S146" s="198">
        <f>+S143+S144+S145</f>
        <v>448</v>
      </c>
      <c r="T146" s="206">
        <f t="shared" si="253"/>
        <v>903</v>
      </c>
      <c r="U146" s="81">
        <f t="shared" si="254"/>
        <v>0</v>
      </c>
      <c r="V146" s="183">
        <f t="shared" si="254"/>
        <v>903</v>
      </c>
      <c r="W146" s="82">
        <f t="shared" ref="W146" si="255">IF(Q146=0,0,((V146/Q146)-1)*100)</f>
        <v>-26.882591093117412</v>
      </c>
    </row>
    <row r="147" spans="1:23" ht="13.5" thickTop="1" x14ac:dyDescent="0.2">
      <c r="L147" s="59" t="s">
        <v>16</v>
      </c>
      <c r="M147" s="75">
        <f t="shared" ref="M147:N149" si="256">+M95+M121</f>
        <v>152</v>
      </c>
      <c r="N147" s="76">
        <f t="shared" si="256"/>
        <v>115</v>
      </c>
      <c r="O147" s="182">
        <f t="shared" ref="O147" si="257">M147+N147</f>
        <v>267</v>
      </c>
      <c r="P147" s="77">
        <f>+P95+P121</f>
        <v>0</v>
      </c>
      <c r="Q147" s="188">
        <f t="shared" ref="Q147" si="258">O147+P147</f>
        <v>267</v>
      </c>
      <c r="R147" s="75">
        <f t="shared" ref="R147:S149" si="259">+R95+R121</f>
        <v>33</v>
      </c>
      <c r="S147" s="76">
        <f t="shared" si="259"/>
        <v>84</v>
      </c>
      <c r="T147" s="182">
        <f t="shared" si="253"/>
        <v>117</v>
      </c>
      <c r="U147" s="77">
        <f>+U95+U121</f>
        <v>2</v>
      </c>
      <c r="V147" s="188">
        <f t="shared" ref="V147" si="260">T147+U147</f>
        <v>119</v>
      </c>
      <c r="W147" s="78">
        <f t="shared" ref="W147" si="261">IF(Q147=0,0,((V147/Q147)-1)*100)</f>
        <v>-55.430711610486895</v>
      </c>
    </row>
    <row r="148" spans="1:23" x14ac:dyDescent="0.2">
      <c r="L148" s="59" t="s">
        <v>66</v>
      </c>
      <c r="M148" s="75">
        <f t="shared" si="256"/>
        <v>128</v>
      </c>
      <c r="N148" s="76">
        <f t="shared" si="256"/>
        <v>108</v>
      </c>
      <c r="O148" s="182">
        <f>M148+N148</f>
        <v>236</v>
      </c>
      <c r="P148" s="77">
        <f>+P96+P122</f>
        <v>0</v>
      </c>
      <c r="Q148" s="188">
        <f>O148+P148</f>
        <v>236</v>
      </c>
      <c r="R148" s="75">
        <f t="shared" si="259"/>
        <v>81</v>
      </c>
      <c r="S148" s="76">
        <f t="shared" si="259"/>
        <v>107</v>
      </c>
      <c r="T148" s="182">
        <f>R148+S148</f>
        <v>188</v>
      </c>
      <c r="U148" s="77">
        <f>+U96+U122</f>
        <v>0</v>
      </c>
      <c r="V148" s="188">
        <f>T148+U148</f>
        <v>188</v>
      </c>
      <c r="W148" s="78">
        <f t="shared" ref="W148" si="262">IF(Q148=0,0,((V148/Q148)-1)*100)</f>
        <v>-20.33898305084746</v>
      </c>
    </row>
    <row r="149" spans="1:23" ht="13.5" thickBot="1" x14ac:dyDescent="0.25">
      <c r="L149" s="59" t="s">
        <v>18</v>
      </c>
      <c r="M149" s="75">
        <f t="shared" si="256"/>
        <v>129</v>
      </c>
      <c r="N149" s="76">
        <f t="shared" si="256"/>
        <v>99</v>
      </c>
      <c r="O149" s="184">
        <f>M149+N149</f>
        <v>228</v>
      </c>
      <c r="P149" s="83">
        <f>+P97+P123</f>
        <v>0</v>
      </c>
      <c r="Q149" s="188">
        <f>O149+P149</f>
        <v>228</v>
      </c>
      <c r="R149" s="75">
        <f t="shared" si="259"/>
        <v>89</v>
      </c>
      <c r="S149" s="76">
        <f t="shared" si="259"/>
        <v>83</v>
      </c>
      <c r="T149" s="184">
        <f>R149+S149</f>
        <v>172</v>
      </c>
      <c r="U149" s="83">
        <f>+U97+U123</f>
        <v>0</v>
      </c>
      <c r="V149" s="188">
        <f>T149+U149</f>
        <v>172</v>
      </c>
      <c r="W149" s="78">
        <f>IF(Q149=0,0,((V149/Q149)-1)*100)</f>
        <v>-24.561403508771928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409</v>
      </c>
      <c r="N150" s="199">
        <f t="shared" ref="N150" si="263">+N147+N148+N149</f>
        <v>322</v>
      </c>
      <c r="O150" s="207">
        <f t="shared" ref="O150" si="264">+O147+O148+O149</f>
        <v>731</v>
      </c>
      <c r="P150" s="203">
        <f t="shared" ref="P150" si="265">+P147+P148+P149</f>
        <v>0</v>
      </c>
      <c r="Q150" s="185">
        <f t="shared" ref="Q150" si="266">+Q147+Q148+Q149</f>
        <v>731</v>
      </c>
      <c r="R150" s="85">
        <f t="shared" ref="R150" si="267">+R147+R148+R149</f>
        <v>203</v>
      </c>
      <c r="S150" s="199">
        <f t="shared" ref="S150" si="268">+S147+S148+S149</f>
        <v>274</v>
      </c>
      <c r="T150" s="207">
        <f t="shared" ref="T150" si="269">+T147+T148+T149</f>
        <v>477</v>
      </c>
      <c r="U150" s="203">
        <f t="shared" ref="U150" si="270">+U147+U148+U149</f>
        <v>2</v>
      </c>
      <c r="V150" s="185">
        <f t="shared" ref="V150" si="271">+V147+V148+V149</f>
        <v>479</v>
      </c>
      <c r="W150" s="87">
        <f>IF(Q150=0,0,((V150/Q150)-1)*100)</f>
        <v>-34.4733242134063</v>
      </c>
    </row>
    <row r="151" spans="1:23" ht="13.5" thickTop="1" x14ac:dyDescent="0.2">
      <c r="L151" s="59" t="s">
        <v>21</v>
      </c>
      <c r="M151" s="75">
        <f t="shared" ref="M151:N153" si="272">+M99+M125</f>
        <v>149</v>
      </c>
      <c r="N151" s="76">
        <f t="shared" si="272"/>
        <v>102</v>
      </c>
      <c r="O151" s="184">
        <f>M151+N151</f>
        <v>251</v>
      </c>
      <c r="P151" s="88">
        <f>+P99+P125</f>
        <v>0</v>
      </c>
      <c r="Q151" s="188">
        <f>O151+P151</f>
        <v>251</v>
      </c>
      <c r="R151" s="75">
        <f t="shared" ref="R151:S153" si="273">+R99+R125</f>
        <v>130</v>
      </c>
      <c r="S151" s="76">
        <f t="shared" si="273"/>
        <v>92</v>
      </c>
      <c r="T151" s="184">
        <f>R151+S151</f>
        <v>222</v>
      </c>
      <c r="U151" s="88">
        <f>+U99+U125</f>
        <v>0</v>
      </c>
      <c r="V151" s="188">
        <f>T151+U151</f>
        <v>222</v>
      </c>
      <c r="W151" s="78">
        <f>IF(Q151=0,0,((V151/Q151)-1)*100)</f>
        <v>-11.553784860557769</v>
      </c>
    </row>
    <row r="152" spans="1:23" x14ac:dyDescent="0.2">
      <c r="L152" s="59" t="s">
        <v>22</v>
      </c>
      <c r="M152" s="75">
        <f t="shared" si="272"/>
        <v>163</v>
      </c>
      <c r="N152" s="76">
        <f t="shared" si="272"/>
        <v>163</v>
      </c>
      <c r="O152" s="184">
        <f>M152+N152</f>
        <v>326</v>
      </c>
      <c r="P152" s="77">
        <f>+P100+P126</f>
        <v>0</v>
      </c>
      <c r="Q152" s="188">
        <f>O152+P152</f>
        <v>326</v>
      </c>
      <c r="R152" s="75">
        <f t="shared" si="273"/>
        <v>135</v>
      </c>
      <c r="S152" s="76">
        <f t="shared" si="273"/>
        <v>103</v>
      </c>
      <c r="T152" s="184">
        <f t="shared" ref="T152" si="274">R152+S152</f>
        <v>238</v>
      </c>
      <c r="U152" s="77">
        <f>+U100+U126</f>
        <v>0</v>
      </c>
      <c r="V152" s="188">
        <f t="shared" ref="V152" si="275">T152+U152</f>
        <v>238</v>
      </c>
      <c r="W152" s="78">
        <f t="shared" ref="W152" si="276">IF(Q152=0,0,((V152/Q152)-1)*100)</f>
        <v>-26.993865030674847</v>
      </c>
    </row>
    <row r="153" spans="1:23" ht="13.5" thickBot="1" x14ac:dyDescent="0.25">
      <c r="A153" s="324"/>
      <c r="K153" s="324"/>
      <c r="L153" s="59" t="s">
        <v>23</v>
      </c>
      <c r="M153" s="75">
        <f t="shared" si="272"/>
        <v>122</v>
      </c>
      <c r="N153" s="76">
        <f t="shared" si="272"/>
        <v>122</v>
      </c>
      <c r="O153" s="184">
        <f t="shared" ref="O153" si="277">M153+N153</f>
        <v>244</v>
      </c>
      <c r="P153" s="77">
        <f>+P101+P127</f>
        <v>0</v>
      </c>
      <c r="Q153" s="188">
        <f t="shared" ref="Q153" si="278">O153+P153</f>
        <v>244</v>
      </c>
      <c r="R153" s="75">
        <f t="shared" si="273"/>
        <v>128</v>
      </c>
      <c r="S153" s="76">
        <f t="shared" si="273"/>
        <v>117</v>
      </c>
      <c r="T153" s="184">
        <f t="shared" ref="T153" si="279">R153+S153</f>
        <v>245</v>
      </c>
      <c r="U153" s="77">
        <f>+U101+U127</f>
        <v>0</v>
      </c>
      <c r="V153" s="188">
        <f t="shared" ref="V153" si="280">T153+U153</f>
        <v>245</v>
      </c>
      <c r="W153" s="78">
        <f>IF(Q153=0,0,((V153/Q153)-1)*100)</f>
        <v>0.4098360655737654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434</v>
      </c>
      <c r="N154" s="199">
        <f t="shared" ref="N154:V154" si="281">+N151+N152+N153</f>
        <v>387</v>
      </c>
      <c r="O154" s="207">
        <f t="shared" si="281"/>
        <v>821</v>
      </c>
      <c r="P154" s="203">
        <f t="shared" si="281"/>
        <v>0</v>
      </c>
      <c r="Q154" s="185">
        <f t="shared" si="281"/>
        <v>821</v>
      </c>
      <c r="R154" s="85">
        <f t="shared" si="281"/>
        <v>393</v>
      </c>
      <c r="S154" s="199">
        <f t="shared" si="281"/>
        <v>312</v>
      </c>
      <c r="T154" s="207">
        <f t="shared" si="281"/>
        <v>705</v>
      </c>
      <c r="U154" s="203">
        <f t="shared" si="281"/>
        <v>0</v>
      </c>
      <c r="V154" s="185">
        <f t="shared" si="281"/>
        <v>705</v>
      </c>
      <c r="W154" s="87">
        <f>IF(Q154=0,0,((V154/Q154)-1)*100)</f>
        <v>-14.129110840438486</v>
      </c>
    </row>
    <row r="155" spans="1:23" ht="14.25" thickTop="1" thickBot="1" x14ac:dyDescent="0.25">
      <c r="L155" s="79" t="s">
        <v>62</v>
      </c>
      <c r="M155" s="80">
        <f>+M146+M150+M154</f>
        <v>1551</v>
      </c>
      <c r="N155" s="81">
        <f t="shared" ref="N155:V155" si="282">+N146+N150+N154</f>
        <v>1236</v>
      </c>
      <c r="O155" s="175">
        <f t="shared" si="282"/>
        <v>2787</v>
      </c>
      <c r="P155" s="80">
        <f t="shared" si="282"/>
        <v>0</v>
      </c>
      <c r="Q155" s="175">
        <f t="shared" si="282"/>
        <v>2787</v>
      </c>
      <c r="R155" s="80">
        <f t="shared" si="282"/>
        <v>1051</v>
      </c>
      <c r="S155" s="81">
        <f t="shared" si="282"/>
        <v>1034</v>
      </c>
      <c r="T155" s="175">
        <f t="shared" si="282"/>
        <v>2085</v>
      </c>
      <c r="U155" s="80">
        <f t="shared" si="282"/>
        <v>2</v>
      </c>
      <c r="V155" s="175">
        <f t="shared" si="282"/>
        <v>2087</v>
      </c>
      <c r="W155" s="82">
        <f t="shared" ref="W155" si="283">IF(Q155=0,0,((V155/Q155)-1)*100)</f>
        <v>-25.116612845353426</v>
      </c>
    </row>
    <row r="156" spans="1:23" ht="14.25" thickTop="1" thickBot="1" x14ac:dyDescent="0.25">
      <c r="L156" s="79" t="s">
        <v>63</v>
      </c>
      <c r="M156" s="80">
        <f>+M142+M146+M150+M154</f>
        <v>2251</v>
      </c>
      <c r="N156" s="81">
        <f t="shared" ref="N156:V156" si="284">+N142+N146+N150+N154</f>
        <v>1554</v>
      </c>
      <c r="O156" s="175">
        <f t="shared" si="284"/>
        <v>3805</v>
      </c>
      <c r="P156" s="80">
        <f t="shared" si="284"/>
        <v>0</v>
      </c>
      <c r="Q156" s="175">
        <f t="shared" si="284"/>
        <v>3805</v>
      </c>
      <c r="R156" s="80">
        <f t="shared" si="284"/>
        <v>1552</v>
      </c>
      <c r="S156" s="81">
        <f t="shared" si="284"/>
        <v>1680</v>
      </c>
      <c r="T156" s="175">
        <f t="shared" si="284"/>
        <v>3232</v>
      </c>
      <c r="U156" s="80">
        <f t="shared" si="284"/>
        <v>2</v>
      </c>
      <c r="V156" s="175">
        <f t="shared" si="284"/>
        <v>3234</v>
      </c>
      <c r="W156" s="82">
        <f>IF(Q156=0,0,((V156/Q156)-1)*100)</f>
        <v>-15.006570302233902</v>
      </c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24.7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8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285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:V167" si="286">T165+U165</f>
        <v>0</v>
      </c>
      <c r="W165" s="341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41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287"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si="286"/>
        <v>0</v>
      </c>
      <c r="W167" s="341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288">+M165+M166+M167</f>
        <v>0</v>
      </c>
      <c r="N168" s="241">
        <f t="shared" si="288"/>
        <v>0</v>
      </c>
      <c r="O168" s="242">
        <f t="shared" si="288"/>
        <v>0</v>
      </c>
      <c r="P168" s="240">
        <f t="shared" si="288"/>
        <v>0</v>
      </c>
      <c r="Q168" s="242">
        <f t="shared" si="288"/>
        <v>0</v>
      </c>
      <c r="R168" s="240">
        <f t="shared" ref="R168:V168" si="289">+R165+R166+R167</f>
        <v>0</v>
      </c>
      <c r="S168" s="241">
        <f t="shared" si="289"/>
        <v>0</v>
      </c>
      <c r="T168" s="242">
        <f t="shared" si="289"/>
        <v>0</v>
      </c>
      <c r="U168" s="240">
        <f t="shared" si="289"/>
        <v>0</v>
      </c>
      <c r="V168" s="242">
        <f t="shared" si="289"/>
        <v>0</v>
      </c>
      <c r="W168" s="340">
        <f t="shared" ref="W168" si="290">IF(Q168=0,0,((V168/Q168)-1)*100)</f>
        <v>0</v>
      </c>
    </row>
    <row r="169" spans="12:23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>T169+U169</f>
        <v>0</v>
      </c>
      <c r="W169" s="341">
        <f t="shared" ref="W169" si="291">IF(Q169=0,0,((V169/Q169)-1)*100)</f>
        <v>0</v>
      </c>
    </row>
    <row r="170" spans="12:23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 t="shared" ref="T170:T177" si="292">SUM(R170:S170)</f>
        <v>0</v>
      </c>
      <c r="U170" s="237">
        <v>0</v>
      </c>
      <c r="V170" s="236">
        <f>T170+U170</f>
        <v>0</v>
      </c>
      <c r="W170" s="341">
        <f>IF(Q170=0,0,((V170/Q170)-1)*100)</f>
        <v>0</v>
      </c>
    </row>
    <row r="171" spans="12:23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 t="shared" si="292"/>
        <v>0</v>
      </c>
      <c r="U171" s="237">
        <v>0</v>
      </c>
      <c r="V171" s="236">
        <f>T171+U171</f>
        <v>0</v>
      </c>
      <c r="W171" s="341">
        <f>IF(Q171=0,0,((V171/Q171)-1)*100)</f>
        <v>0</v>
      </c>
    </row>
    <row r="172" spans="12:23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293">+N169+N170+N171</f>
        <v>0</v>
      </c>
      <c r="O172" s="242">
        <f t="shared" si="293"/>
        <v>0</v>
      </c>
      <c r="P172" s="240">
        <f t="shared" si="293"/>
        <v>0</v>
      </c>
      <c r="Q172" s="242">
        <f t="shared" si="293"/>
        <v>0</v>
      </c>
      <c r="R172" s="240">
        <f>+R169+R170+R171</f>
        <v>0</v>
      </c>
      <c r="S172" s="241">
        <f>+S169+S170+S171</f>
        <v>0</v>
      </c>
      <c r="T172" s="242">
        <f t="shared" si="292"/>
        <v>0</v>
      </c>
      <c r="U172" s="240">
        <f t="shared" si="293"/>
        <v>0</v>
      </c>
      <c r="V172" s="242">
        <f t="shared" si="293"/>
        <v>0</v>
      </c>
      <c r="W172" s="340">
        <f t="shared" ref="W172" si="294">IF(Q172=0,0,((V172/Q172)-1)*100)</f>
        <v>0</v>
      </c>
    </row>
    <row r="173" spans="12:23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" si="295">O173+P173</f>
        <v>0</v>
      </c>
      <c r="R173" s="234">
        <v>0</v>
      </c>
      <c r="S173" s="235">
        <v>0</v>
      </c>
      <c r="T173" s="236">
        <f t="shared" si="292"/>
        <v>0</v>
      </c>
      <c r="U173" s="237">
        <v>0</v>
      </c>
      <c r="V173" s="236">
        <f t="shared" ref="V173" si="296">T173+U173</f>
        <v>0</v>
      </c>
      <c r="W173" s="341">
        <f>IF(Q173=0,0,((V173/Q173)-1)*100)</f>
        <v>0</v>
      </c>
    </row>
    <row r="174" spans="12:23" x14ac:dyDescent="0.2">
      <c r="L174" s="218" t="s">
        <v>66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41">
        <f t="shared" ref="W174" si="297">IF(Q174=0,0,((V174/Q174)-1)*100)</f>
        <v>0</v>
      </c>
    </row>
    <row r="175" spans="12:23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41">
        <f>IF(Q175=0,0,((V175/Q175)-1)*100)</f>
        <v>0</v>
      </c>
    </row>
    <row r="176" spans="12:23" ht="14.25" thickTop="1" thickBot="1" x14ac:dyDescent="0.25">
      <c r="L176" s="246" t="s">
        <v>19</v>
      </c>
      <c r="M176" s="247">
        <f>+M173+M174+M175</f>
        <v>0</v>
      </c>
      <c r="N176" s="247">
        <f t="shared" ref="N176:V176" si="298">+N173+N174+N175</f>
        <v>0</v>
      </c>
      <c r="O176" s="248">
        <f t="shared" si="298"/>
        <v>0</v>
      </c>
      <c r="P176" s="249">
        <f t="shared" si="298"/>
        <v>0</v>
      </c>
      <c r="Q176" s="248">
        <f t="shared" si="298"/>
        <v>0</v>
      </c>
      <c r="R176" s="247">
        <f t="shared" si="298"/>
        <v>0</v>
      </c>
      <c r="S176" s="247">
        <f t="shared" si="298"/>
        <v>0</v>
      </c>
      <c r="T176" s="248">
        <f t="shared" si="298"/>
        <v>0</v>
      </c>
      <c r="U176" s="249">
        <f t="shared" si="298"/>
        <v>0</v>
      </c>
      <c r="V176" s="248">
        <f t="shared" si="298"/>
        <v>0</v>
      </c>
      <c r="W176" s="342">
        <f>IF(Q176=0,0,((V176/Q176)-1)*100)</f>
        <v>0</v>
      </c>
    </row>
    <row r="177" spans="1:23" ht="13.5" thickTop="1" x14ac:dyDescent="0.2">
      <c r="A177" s="324"/>
      <c r="K177" s="324"/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 t="shared" si="292"/>
        <v>0</v>
      </c>
      <c r="U177" s="251">
        <v>0</v>
      </c>
      <c r="V177" s="244">
        <f>T177+U177</f>
        <v>0</v>
      </c>
      <c r="W177" s="341">
        <f>IF(Q177=0,0,((V177/Q177)-1)*100)</f>
        <v>0</v>
      </c>
    </row>
    <row r="178" spans="1:23" x14ac:dyDescent="0.2">
      <c r="A178" s="324"/>
      <c r="K178" s="324"/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41">
        <f t="shared" ref="W178" si="299">IF(Q178=0,0,((V178/Q178)-1)*100)</f>
        <v>0</v>
      </c>
    </row>
    <row r="179" spans="1:23" ht="13.5" thickBot="1" x14ac:dyDescent="0.25">
      <c r="A179" s="324"/>
      <c r="K179" s="324"/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41">
        <f>IF(Q179=0,0,((V179/Q179)-1)*100)</f>
        <v>0</v>
      </c>
    </row>
    <row r="180" spans="1:23" ht="14.25" thickTop="1" thickBot="1" x14ac:dyDescent="0.25">
      <c r="L180" s="246" t="s">
        <v>40</v>
      </c>
      <c r="M180" s="247">
        <f>+M177+M178+M179</f>
        <v>0</v>
      </c>
      <c r="N180" s="247">
        <f t="shared" ref="N180:V180" si="300">+N177+N178+N179</f>
        <v>0</v>
      </c>
      <c r="O180" s="248">
        <f t="shared" si="300"/>
        <v>0</v>
      </c>
      <c r="P180" s="249">
        <f t="shared" si="300"/>
        <v>0</v>
      </c>
      <c r="Q180" s="248">
        <f t="shared" si="300"/>
        <v>0</v>
      </c>
      <c r="R180" s="247">
        <f t="shared" si="300"/>
        <v>0</v>
      </c>
      <c r="S180" s="247">
        <f t="shared" si="300"/>
        <v>0</v>
      </c>
      <c r="T180" s="248">
        <f t="shared" si="300"/>
        <v>0</v>
      </c>
      <c r="U180" s="249">
        <f t="shared" si="300"/>
        <v>0</v>
      </c>
      <c r="V180" s="248">
        <f t="shared" si="300"/>
        <v>0</v>
      </c>
      <c r="W180" s="342">
        <f>IF(Q180=0,0,((V180/Q180)-1)*100)</f>
        <v>0</v>
      </c>
    </row>
    <row r="181" spans="1:23" ht="14.25" thickTop="1" thickBot="1" x14ac:dyDescent="0.25">
      <c r="L181" s="239" t="s">
        <v>62</v>
      </c>
      <c r="M181" s="240">
        <f>+M172+M176+M180</f>
        <v>0</v>
      </c>
      <c r="N181" s="241">
        <f t="shared" ref="N181:V181" si="301">+N172+N176+N180</f>
        <v>0</v>
      </c>
      <c r="O181" s="242">
        <f t="shared" si="301"/>
        <v>0</v>
      </c>
      <c r="P181" s="240">
        <f t="shared" si="301"/>
        <v>0</v>
      </c>
      <c r="Q181" s="242">
        <f t="shared" si="301"/>
        <v>0</v>
      </c>
      <c r="R181" s="240">
        <f t="shared" si="301"/>
        <v>0</v>
      </c>
      <c r="S181" s="241">
        <f t="shared" si="301"/>
        <v>0</v>
      </c>
      <c r="T181" s="242">
        <f t="shared" si="301"/>
        <v>0</v>
      </c>
      <c r="U181" s="240">
        <f t="shared" si="301"/>
        <v>0</v>
      </c>
      <c r="V181" s="242">
        <f t="shared" si="301"/>
        <v>0</v>
      </c>
      <c r="W181" s="340">
        <f t="shared" ref="W181" si="302">IF(Q181=0,0,((V181/Q181)-1)*100)</f>
        <v>0</v>
      </c>
    </row>
    <row r="182" spans="1:23" ht="14.25" thickTop="1" thickBot="1" x14ac:dyDescent="0.25">
      <c r="L182" s="239" t="s">
        <v>63</v>
      </c>
      <c r="M182" s="240">
        <f>+M168+M172+M176+M180</f>
        <v>0</v>
      </c>
      <c r="N182" s="241">
        <f t="shared" ref="N182:V182" si="303">+N168+N172+N176+N180</f>
        <v>0</v>
      </c>
      <c r="O182" s="242">
        <f t="shared" si="303"/>
        <v>0</v>
      </c>
      <c r="P182" s="240">
        <f t="shared" si="303"/>
        <v>0</v>
      </c>
      <c r="Q182" s="242">
        <f t="shared" si="303"/>
        <v>0</v>
      </c>
      <c r="R182" s="240">
        <f t="shared" si="303"/>
        <v>0</v>
      </c>
      <c r="S182" s="241">
        <f t="shared" si="303"/>
        <v>0</v>
      </c>
      <c r="T182" s="242">
        <f t="shared" si="303"/>
        <v>0</v>
      </c>
      <c r="U182" s="240">
        <f t="shared" si="303"/>
        <v>0</v>
      </c>
      <c r="V182" s="242">
        <f t="shared" si="303"/>
        <v>0</v>
      </c>
      <c r="W182" s="340">
        <f>IF(Q182=0,0,((V182/Q182)-1)*100)</f>
        <v>0</v>
      </c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8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v>0</v>
      </c>
      <c r="N191" s="235">
        <v>0</v>
      </c>
      <c r="O191" s="236">
        <f>M191+N191</f>
        <v>0</v>
      </c>
      <c r="P191" s="274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74">
        <v>0</v>
      </c>
      <c r="V191" s="236">
        <f>T191+U191</f>
        <v>0</v>
      </c>
      <c r="W191" s="341">
        <f>IF(Q191=0,0,((V191/Q191)-1)*100)</f>
        <v>0</v>
      </c>
    </row>
    <row r="192" spans="1:23" x14ac:dyDescent="0.2">
      <c r="L192" s="218" t="s">
        <v>11</v>
      </c>
      <c r="M192" s="234">
        <v>0</v>
      </c>
      <c r="N192" s="235">
        <v>0</v>
      </c>
      <c r="O192" s="236">
        <f>M192+N192</f>
        <v>0</v>
      </c>
      <c r="P192" s="274">
        <v>0</v>
      </c>
      <c r="Q192" s="236">
        <f>O192+P192</f>
        <v>0</v>
      </c>
      <c r="R192" s="234">
        <v>0</v>
      </c>
      <c r="S192" s="235">
        <v>0</v>
      </c>
      <c r="T192" s="236">
        <f>R192+S192</f>
        <v>0</v>
      </c>
      <c r="U192" s="274">
        <v>0</v>
      </c>
      <c r="V192" s="236">
        <f>T192+U192</f>
        <v>0</v>
      </c>
      <c r="W192" s="341">
        <f>IF(Q192=0,0,((V192/Q192)-1)*100)</f>
        <v>0</v>
      </c>
    </row>
    <row r="193" spans="1:23" ht="13.5" thickBot="1" x14ac:dyDescent="0.25">
      <c r="L193" s="223" t="s">
        <v>12</v>
      </c>
      <c r="M193" s="234">
        <v>0</v>
      </c>
      <c r="N193" s="235">
        <v>0</v>
      </c>
      <c r="O193" s="266">
        <f>M193+N193</f>
        <v>0</v>
      </c>
      <c r="P193" s="274">
        <v>0</v>
      </c>
      <c r="Q193" s="236">
        <f t="shared" ref="Q193" si="304">O193+P193</f>
        <v>0</v>
      </c>
      <c r="R193" s="234">
        <v>0</v>
      </c>
      <c r="S193" s="235">
        <v>0</v>
      </c>
      <c r="T193" s="266">
        <f>R193+S193</f>
        <v>0</v>
      </c>
      <c r="U193" s="274">
        <v>0</v>
      </c>
      <c r="V193" s="236">
        <f t="shared" ref="V193" si="305">T193+U193</f>
        <v>0</v>
      </c>
      <c r="W193" s="341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Q194" si="306">+M191+M192+M193</f>
        <v>0</v>
      </c>
      <c r="N194" s="241">
        <f t="shared" si="306"/>
        <v>0</v>
      </c>
      <c r="O194" s="242">
        <f t="shared" si="306"/>
        <v>0</v>
      </c>
      <c r="P194" s="240">
        <f t="shared" si="306"/>
        <v>0</v>
      </c>
      <c r="Q194" s="242">
        <f t="shared" si="306"/>
        <v>0</v>
      </c>
      <c r="R194" s="240">
        <f t="shared" ref="R194:V194" si="307">+R191+R192+R193</f>
        <v>0</v>
      </c>
      <c r="S194" s="241">
        <f t="shared" si="307"/>
        <v>0</v>
      </c>
      <c r="T194" s="242">
        <f t="shared" si="307"/>
        <v>0</v>
      </c>
      <c r="U194" s="240">
        <f t="shared" si="307"/>
        <v>0</v>
      </c>
      <c r="V194" s="242">
        <f t="shared" si="307"/>
        <v>0</v>
      </c>
      <c r="W194" s="340">
        <f t="shared" ref="W194" si="308">IF(Q194=0,0,((V194/Q194)-1)*100)</f>
        <v>0</v>
      </c>
    </row>
    <row r="195" spans="1:23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74">
        <v>0</v>
      </c>
      <c r="Q195" s="236">
        <f>O195+P195</f>
        <v>0</v>
      </c>
      <c r="R195" s="234">
        <v>0</v>
      </c>
      <c r="S195" s="235">
        <v>0</v>
      </c>
      <c r="T195" s="236">
        <f>SUM(R195:S195)</f>
        <v>0</v>
      </c>
      <c r="U195" s="274">
        <v>0</v>
      </c>
      <c r="V195" s="236">
        <f>T195+U195</f>
        <v>0</v>
      </c>
      <c r="W195" s="341">
        <f t="shared" ref="W195" si="309">IF(Q195=0,0,((V195/Q195)-1)*100)</f>
        <v>0</v>
      </c>
    </row>
    <row r="196" spans="1:23" ht="15.75" customHeight="1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74">
        <v>0</v>
      </c>
      <c r="Q196" s="236">
        <f>O196+P196</f>
        <v>0</v>
      </c>
      <c r="R196" s="234">
        <v>0</v>
      </c>
      <c r="S196" s="235">
        <v>0</v>
      </c>
      <c r="T196" s="236">
        <f t="shared" ref="T196:T203" si="310">SUM(R196:S196)</f>
        <v>0</v>
      </c>
      <c r="U196" s="274">
        <v>0</v>
      </c>
      <c r="V196" s="236">
        <f>T196+U196</f>
        <v>0</v>
      </c>
      <c r="W196" s="341">
        <f>IF(Q196=0,0,((V196/Q196)-1)*100)</f>
        <v>0</v>
      </c>
    </row>
    <row r="197" spans="1:23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74">
        <v>0</v>
      </c>
      <c r="Q197" s="236">
        <f>O197+P197</f>
        <v>0</v>
      </c>
      <c r="R197" s="234">
        <v>0</v>
      </c>
      <c r="S197" s="235">
        <v>0</v>
      </c>
      <c r="T197" s="236">
        <f t="shared" si="310"/>
        <v>0</v>
      </c>
      <c r="U197" s="274">
        <v>0</v>
      </c>
      <c r="V197" s="236">
        <f>T197+U197</f>
        <v>0</v>
      </c>
      <c r="W197" s="341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311">+N195+N196+N197</f>
        <v>0</v>
      </c>
      <c r="O198" s="242">
        <f t="shared" si="311"/>
        <v>0</v>
      </c>
      <c r="P198" s="240">
        <f t="shared" si="311"/>
        <v>0</v>
      </c>
      <c r="Q198" s="242">
        <f t="shared" si="311"/>
        <v>0</v>
      </c>
      <c r="R198" s="240">
        <f>+R195+R196+R197</f>
        <v>0</v>
      </c>
      <c r="S198" s="241">
        <f>+S195+S196+S197</f>
        <v>0</v>
      </c>
      <c r="T198" s="242">
        <f t="shared" si="310"/>
        <v>0</v>
      </c>
      <c r="U198" s="240">
        <f t="shared" si="311"/>
        <v>0</v>
      </c>
      <c r="V198" s="242">
        <f t="shared" si="311"/>
        <v>0</v>
      </c>
      <c r="W198" s="340">
        <f t="shared" ref="W198" si="312">IF(Q198=0,0,((V198/Q198)-1)*100)</f>
        <v>0</v>
      </c>
    </row>
    <row r="199" spans="1:23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74">
        <v>0</v>
      </c>
      <c r="Q199" s="236">
        <f>O199+P199</f>
        <v>0</v>
      </c>
      <c r="R199" s="234">
        <v>0</v>
      </c>
      <c r="S199" s="235">
        <v>0</v>
      </c>
      <c r="T199" s="236">
        <f t="shared" si="310"/>
        <v>0</v>
      </c>
      <c r="U199" s="274">
        <v>0</v>
      </c>
      <c r="V199" s="236">
        <f>T199+U199</f>
        <v>0</v>
      </c>
      <c r="W199" s="341">
        <f>IF(Q199=0,0,((V199/Q199)-1)*100)</f>
        <v>0</v>
      </c>
    </row>
    <row r="200" spans="1:23" x14ac:dyDescent="0.2">
      <c r="L200" s="218" t="s">
        <v>66</v>
      </c>
      <c r="M200" s="234">
        <v>0</v>
      </c>
      <c r="N200" s="235">
        <v>0</v>
      </c>
      <c r="O200" s="236">
        <f>SUM(M200:N200)</f>
        <v>0</v>
      </c>
      <c r="P200" s="274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74">
        <v>0</v>
      </c>
      <c r="V200" s="236">
        <f>T200+U200</f>
        <v>0</v>
      </c>
      <c r="W200" s="341">
        <f t="shared" ref="W200" si="313">IF(Q200=0,0,((V200/Q200)-1)*100)</f>
        <v>0</v>
      </c>
    </row>
    <row r="201" spans="1:23" ht="13.5" thickBot="1" x14ac:dyDescent="0.25">
      <c r="L201" s="218" t="s">
        <v>18</v>
      </c>
      <c r="M201" s="234">
        <v>0</v>
      </c>
      <c r="N201" s="235">
        <v>0</v>
      </c>
      <c r="O201" s="236">
        <f>SUM(M201:N201)</f>
        <v>0</v>
      </c>
      <c r="P201" s="275">
        <v>0</v>
      </c>
      <c r="Q201" s="244">
        <f>O201+P201</f>
        <v>0</v>
      </c>
      <c r="R201" s="234">
        <v>0</v>
      </c>
      <c r="S201" s="235">
        <v>0</v>
      </c>
      <c r="T201" s="236">
        <f>SUM(R201:S201)</f>
        <v>0</v>
      </c>
      <c r="U201" s="275">
        <v>0</v>
      </c>
      <c r="V201" s="244">
        <f>T201+U201</f>
        <v>0</v>
      </c>
      <c r="W201" s="341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314">+N199+N200+N201</f>
        <v>0</v>
      </c>
      <c r="O202" s="248">
        <f t="shared" ref="O202" si="315">+O199+O200+O201</f>
        <v>0</v>
      </c>
      <c r="P202" s="249">
        <f t="shared" ref="P202" si="316">+P199+P200+P201</f>
        <v>0</v>
      </c>
      <c r="Q202" s="248">
        <f t="shared" ref="Q202" si="317">+Q199+Q200+Q201</f>
        <v>0</v>
      </c>
      <c r="R202" s="247">
        <f t="shared" ref="R202" si="318">+R199+R200+R201</f>
        <v>0</v>
      </c>
      <c r="S202" s="247">
        <f t="shared" ref="S202" si="319">+S199+S200+S201</f>
        <v>0</v>
      </c>
      <c r="T202" s="248">
        <f t="shared" ref="T202" si="320">+T199+T200+T201</f>
        <v>0</v>
      </c>
      <c r="U202" s="249">
        <f t="shared" ref="U202" si="321">+U199+U200+U201</f>
        <v>0</v>
      </c>
      <c r="V202" s="248">
        <f t="shared" ref="V202" si="322">+V199+V200+V201</f>
        <v>0</v>
      </c>
      <c r="W202" s="342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34">
        <v>0</v>
      </c>
      <c r="N203" s="235">
        <v>0</v>
      </c>
      <c r="O203" s="236">
        <f>SUM(M203:N203)</f>
        <v>0</v>
      </c>
      <c r="P203" s="276">
        <v>0</v>
      </c>
      <c r="Q203" s="244">
        <f>O203+P203</f>
        <v>0</v>
      </c>
      <c r="R203" s="234">
        <v>0</v>
      </c>
      <c r="S203" s="235">
        <v>0</v>
      </c>
      <c r="T203" s="236">
        <f t="shared" si="310"/>
        <v>0</v>
      </c>
      <c r="U203" s="276">
        <v>0</v>
      </c>
      <c r="V203" s="244">
        <f>T203+U203</f>
        <v>0</v>
      </c>
      <c r="W203" s="341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34">
        <v>0</v>
      </c>
      <c r="N204" s="235">
        <v>0</v>
      </c>
      <c r="O204" s="236">
        <f>SUM(M204:N204)</f>
        <v>0</v>
      </c>
      <c r="P204" s="274">
        <v>0</v>
      </c>
      <c r="Q204" s="244">
        <f>O204+P204</f>
        <v>0</v>
      </c>
      <c r="R204" s="234">
        <v>0</v>
      </c>
      <c r="S204" s="235">
        <v>0</v>
      </c>
      <c r="T204" s="236">
        <f>SUM(R204:S204)</f>
        <v>0</v>
      </c>
      <c r="U204" s="274">
        <v>0</v>
      </c>
      <c r="V204" s="244">
        <f>T204+U204</f>
        <v>0</v>
      </c>
      <c r="W204" s="341">
        <f t="shared" ref="W204" si="323">IF(Q204=0,0,((V204/Q204)-1)*100)</f>
        <v>0</v>
      </c>
    </row>
    <row r="205" spans="1:23" ht="13.5" thickBot="1" x14ac:dyDescent="0.25">
      <c r="A205" s="324"/>
      <c r="K205" s="324"/>
      <c r="L205" s="218" t="s">
        <v>23</v>
      </c>
      <c r="M205" s="234">
        <v>0</v>
      </c>
      <c r="N205" s="235">
        <v>0</v>
      </c>
      <c r="O205" s="236">
        <f>SUM(M205:N205)</f>
        <v>0</v>
      </c>
      <c r="P205" s="274">
        <v>0</v>
      </c>
      <c r="Q205" s="244">
        <f>O205+P205</f>
        <v>0</v>
      </c>
      <c r="R205" s="234">
        <v>0</v>
      </c>
      <c r="S205" s="235">
        <v>0</v>
      </c>
      <c r="T205" s="236">
        <f>SUM(R205:S205)</f>
        <v>0</v>
      </c>
      <c r="U205" s="274">
        <v>0</v>
      </c>
      <c r="V205" s="244">
        <f>T205+U205</f>
        <v>0</v>
      </c>
      <c r="W205" s="341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24">+N203+N204+N205</f>
        <v>0</v>
      </c>
      <c r="O206" s="248">
        <f t="shared" si="324"/>
        <v>0</v>
      </c>
      <c r="P206" s="249">
        <f t="shared" si="324"/>
        <v>0</v>
      </c>
      <c r="Q206" s="248">
        <f t="shared" si="324"/>
        <v>0</v>
      </c>
      <c r="R206" s="247">
        <f t="shared" si="324"/>
        <v>0</v>
      </c>
      <c r="S206" s="247">
        <f t="shared" si="324"/>
        <v>0</v>
      </c>
      <c r="T206" s="248">
        <f t="shared" si="324"/>
        <v>0</v>
      </c>
      <c r="U206" s="249">
        <f t="shared" si="324"/>
        <v>0</v>
      </c>
      <c r="V206" s="248">
        <f t="shared" si="324"/>
        <v>0</v>
      </c>
      <c r="W206" s="342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0</v>
      </c>
      <c r="N207" s="241">
        <f t="shared" ref="N207:V207" si="325">+N198+N202+N206</f>
        <v>0</v>
      </c>
      <c r="O207" s="242">
        <f t="shared" si="325"/>
        <v>0</v>
      </c>
      <c r="P207" s="240">
        <f t="shared" si="325"/>
        <v>0</v>
      </c>
      <c r="Q207" s="242">
        <f t="shared" si="325"/>
        <v>0</v>
      </c>
      <c r="R207" s="240">
        <f t="shared" si="325"/>
        <v>0</v>
      </c>
      <c r="S207" s="241">
        <f t="shared" si="325"/>
        <v>0</v>
      </c>
      <c r="T207" s="242">
        <f t="shared" si="325"/>
        <v>0</v>
      </c>
      <c r="U207" s="240">
        <f t="shared" si="325"/>
        <v>0</v>
      </c>
      <c r="V207" s="242">
        <f t="shared" si="325"/>
        <v>0</v>
      </c>
      <c r="W207" s="340">
        <f t="shared" ref="W207" si="326">IF(Q207=0,0,((V207/Q207)-1)*100)</f>
        <v>0</v>
      </c>
    </row>
    <row r="208" spans="1:23" ht="14.25" thickTop="1" thickBot="1" x14ac:dyDescent="0.25">
      <c r="L208" s="239" t="s">
        <v>63</v>
      </c>
      <c r="M208" s="240">
        <f>+M194+M198+M202+M206</f>
        <v>0</v>
      </c>
      <c r="N208" s="241">
        <f t="shared" ref="N208:V208" si="327">+N194+N198+N202+N206</f>
        <v>0</v>
      </c>
      <c r="O208" s="242">
        <f t="shared" si="327"/>
        <v>0</v>
      </c>
      <c r="P208" s="240">
        <f t="shared" si="327"/>
        <v>0</v>
      </c>
      <c r="Q208" s="242">
        <f t="shared" si="327"/>
        <v>0</v>
      </c>
      <c r="R208" s="240">
        <f t="shared" si="327"/>
        <v>0</v>
      </c>
      <c r="S208" s="241">
        <f t="shared" si="327"/>
        <v>0</v>
      </c>
      <c r="T208" s="242">
        <f t="shared" si="327"/>
        <v>0</v>
      </c>
      <c r="U208" s="240">
        <f t="shared" si="327"/>
        <v>0</v>
      </c>
      <c r="V208" s="242">
        <f t="shared" si="327"/>
        <v>0</v>
      </c>
      <c r="W208" s="340">
        <f>IF(Q208=0,0,((V208/Q208)-1)*100)</f>
        <v>0</v>
      </c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8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7"/>
      <c r="R214" s="219"/>
      <c r="S214" s="211"/>
      <c r="T214" s="220"/>
      <c r="U214" s="221"/>
      <c r="V214" s="307"/>
      <c r="W214" s="309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7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328">+M165+M191</f>
        <v>0</v>
      </c>
      <c r="N217" s="235">
        <f t="shared" si="328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29">+R165+R191</f>
        <v>0</v>
      </c>
      <c r="S217" s="235">
        <f t="shared" si="32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41">
        <f>IF(Q217=0,0,((V217/Q217)-1)*100)</f>
        <v>0</v>
      </c>
    </row>
    <row r="218" spans="12:23" x14ac:dyDescent="0.2">
      <c r="L218" s="218" t="s">
        <v>11</v>
      </c>
      <c r="M218" s="234">
        <f t="shared" si="328"/>
        <v>0</v>
      </c>
      <c r="N218" s="235">
        <f t="shared" si="328"/>
        <v>0</v>
      </c>
      <c r="O218" s="236">
        <f t="shared" ref="O218:O219" si="330">M218+N218</f>
        <v>0</v>
      </c>
      <c r="P218" s="237">
        <f>+P166+P192</f>
        <v>0</v>
      </c>
      <c r="Q218" s="265">
        <f>O218+P218</f>
        <v>0</v>
      </c>
      <c r="R218" s="234">
        <f t="shared" si="329"/>
        <v>0</v>
      </c>
      <c r="S218" s="235">
        <f t="shared" si="329"/>
        <v>0</v>
      </c>
      <c r="T218" s="236">
        <f t="shared" ref="T218:T219" si="331">R218+S218</f>
        <v>0</v>
      </c>
      <c r="U218" s="237">
        <f>+U166+U192</f>
        <v>0</v>
      </c>
      <c r="V218" s="265">
        <f>T218+U218</f>
        <v>0</v>
      </c>
      <c r="W218" s="341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328"/>
        <v>0</v>
      </c>
      <c r="N219" s="235">
        <f t="shared" si="328"/>
        <v>0</v>
      </c>
      <c r="O219" s="236">
        <f t="shared" si="330"/>
        <v>0</v>
      </c>
      <c r="P219" s="237">
        <f>+P167+P193</f>
        <v>0</v>
      </c>
      <c r="Q219" s="265">
        <f>O219+P219</f>
        <v>0</v>
      </c>
      <c r="R219" s="234">
        <f t="shared" si="329"/>
        <v>0</v>
      </c>
      <c r="S219" s="235">
        <f t="shared" si="329"/>
        <v>0</v>
      </c>
      <c r="T219" s="236">
        <f t="shared" si="331"/>
        <v>0</v>
      </c>
      <c r="U219" s="237">
        <f>+U167+U193</f>
        <v>0</v>
      </c>
      <c r="V219" s="265">
        <f>T219+U219</f>
        <v>0</v>
      </c>
      <c r="W219" s="341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332">+M217+M218+M219</f>
        <v>0</v>
      </c>
      <c r="N220" s="241">
        <f t="shared" si="332"/>
        <v>0</v>
      </c>
      <c r="O220" s="242">
        <f t="shared" si="332"/>
        <v>0</v>
      </c>
      <c r="P220" s="240">
        <f t="shared" si="332"/>
        <v>0</v>
      </c>
      <c r="Q220" s="242">
        <f t="shared" si="332"/>
        <v>0</v>
      </c>
      <c r="R220" s="240">
        <f t="shared" ref="R220:V220" si="333">+R217+R218+R219</f>
        <v>0</v>
      </c>
      <c r="S220" s="241">
        <f t="shared" si="333"/>
        <v>0</v>
      </c>
      <c r="T220" s="242">
        <f t="shared" si="333"/>
        <v>0</v>
      </c>
      <c r="U220" s="240">
        <f t="shared" si="333"/>
        <v>0</v>
      </c>
      <c r="V220" s="242">
        <f t="shared" si="333"/>
        <v>0</v>
      </c>
      <c r="W220" s="340">
        <f t="shared" ref="W220" si="334">IF(Q220=0,0,((V220/Q220)-1)*100)</f>
        <v>0</v>
      </c>
    </row>
    <row r="221" spans="12:23" ht="13.5" thickTop="1" x14ac:dyDescent="0.2">
      <c r="L221" s="218" t="s">
        <v>13</v>
      </c>
      <c r="M221" s="234">
        <f t="shared" ref="M221:N223" si="335">+M169+M195</f>
        <v>0</v>
      </c>
      <c r="N221" s="235">
        <f t="shared" si="335"/>
        <v>0</v>
      </c>
      <c r="O221" s="236">
        <f t="shared" ref="O221" si="336">M221+N221</f>
        <v>0</v>
      </c>
      <c r="P221" s="258">
        <f>+P169+P195</f>
        <v>0</v>
      </c>
      <c r="Q221" s="337">
        <f>O221+P221</f>
        <v>0</v>
      </c>
      <c r="R221" s="234">
        <f t="shared" ref="R221:S223" si="337">+R169+R195</f>
        <v>0</v>
      </c>
      <c r="S221" s="235">
        <f t="shared" si="337"/>
        <v>0</v>
      </c>
      <c r="T221" s="236">
        <f>R221+S221</f>
        <v>0</v>
      </c>
      <c r="U221" s="258">
        <f>+U169+U195</f>
        <v>0</v>
      </c>
      <c r="V221" s="337">
        <f>T221+U221</f>
        <v>0</v>
      </c>
      <c r="W221" s="341">
        <f>IF(Q221=0,0,((V221/Q221)-1)*100)</f>
        <v>0</v>
      </c>
    </row>
    <row r="222" spans="12:23" x14ac:dyDescent="0.2">
      <c r="L222" s="218" t="s">
        <v>14</v>
      </c>
      <c r="M222" s="234">
        <f t="shared" si="335"/>
        <v>0</v>
      </c>
      <c r="N222" s="235">
        <f t="shared" si="335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37"/>
        <v>0</v>
      </c>
      <c r="S222" s="235">
        <f t="shared" si="337"/>
        <v>0</v>
      </c>
      <c r="T222" s="244">
        <f t="shared" ref="T222:T229" si="338">R222+S222</f>
        <v>0</v>
      </c>
      <c r="U222" s="258">
        <f>+U170+U196</f>
        <v>0</v>
      </c>
      <c r="V222" s="236">
        <f>T222+U222</f>
        <v>0</v>
      </c>
      <c r="W222" s="341">
        <f>IF(Q222=0,0,((V222/Q222)-1)*100)</f>
        <v>0</v>
      </c>
    </row>
    <row r="223" spans="12:23" ht="13.5" thickBot="1" x14ac:dyDescent="0.25">
      <c r="L223" s="218" t="s">
        <v>15</v>
      </c>
      <c r="M223" s="305">
        <f t="shared" si="335"/>
        <v>0</v>
      </c>
      <c r="N223" s="344">
        <f t="shared" si="335"/>
        <v>0</v>
      </c>
      <c r="O223" s="266">
        <f>M223+N223</f>
        <v>0</v>
      </c>
      <c r="P223" s="245">
        <f>+P171+P197</f>
        <v>0</v>
      </c>
      <c r="Q223" s="345">
        <f>+Q218+Q219+Q221</f>
        <v>0</v>
      </c>
      <c r="R223" s="305">
        <f t="shared" si="337"/>
        <v>0</v>
      </c>
      <c r="S223" s="344">
        <f t="shared" si="337"/>
        <v>0</v>
      </c>
      <c r="T223" s="266">
        <f t="shared" si="338"/>
        <v>0</v>
      </c>
      <c r="U223" s="245">
        <f>+U171+U197</f>
        <v>0</v>
      </c>
      <c r="V223" s="345">
        <f>+V218+V219+V221</f>
        <v>0</v>
      </c>
      <c r="W223" s="341">
        <f t="shared" ref="W223:W224" si="339">IF(Q223=0,0,((V223/Q223)-1)*100)</f>
        <v>0</v>
      </c>
    </row>
    <row r="224" spans="12:23" ht="14.25" thickTop="1" thickBot="1" x14ac:dyDescent="0.25">
      <c r="L224" s="239" t="s">
        <v>61</v>
      </c>
      <c r="M224" s="240">
        <f>+M221+M222+M223</f>
        <v>0</v>
      </c>
      <c r="N224" s="241">
        <f t="shared" ref="N224" si="340">+N221+N222+N223</f>
        <v>0</v>
      </c>
      <c r="O224" s="242">
        <f t="shared" ref="O224" si="341">+O221+O222+O223</f>
        <v>0</v>
      </c>
      <c r="P224" s="240">
        <f t="shared" ref="P224" si="342">+P221+P222+P223</f>
        <v>0</v>
      </c>
      <c r="Q224" s="242">
        <f t="shared" ref="Q224" si="343">+Q221+Q222+Q223</f>
        <v>0</v>
      </c>
      <c r="R224" s="240">
        <f>+R221+R222+R223</f>
        <v>0</v>
      </c>
      <c r="S224" s="241">
        <f t="shared" ref="S224:V224" si="344">+S221+S222+S223</f>
        <v>0</v>
      </c>
      <c r="T224" s="242">
        <f t="shared" si="338"/>
        <v>0</v>
      </c>
      <c r="U224" s="240">
        <f t="shared" si="344"/>
        <v>0</v>
      </c>
      <c r="V224" s="242">
        <f t="shared" si="344"/>
        <v>0</v>
      </c>
      <c r="W224" s="340">
        <f t="shared" si="339"/>
        <v>0</v>
      </c>
    </row>
    <row r="225" spans="1:23" ht="13.5" thickTop="1" x14ac:dyDescent="0.2">
      <c r="L225" s="218" t="s">
        <v>16</v>
      </c>
      <c r="M225" s="234">
        <f t="shared" ref="M225:N227" si="345">+M173+M199</f>
        <v>0</v>
      </c>
      <c r="N225" s="235">
        <f t="shared" si="345"/>
        <v>0</v>
      </c>
      <c r="O225" s="236">
        <f t="shared" ref="O225" si="346">M225+N225</f>
        <v>0</v>
      </c>
      <c r="P225" s="237">
        <f>+P173+P199</f>
        <v>0</v>
      </c>
      <c r="Q225" s="265">
        <f>O225+P225</f>
        <v>0</v>
      </c>
      <c r="R225" s="234">
        <f t="shared" ref="R225:S227" si="347">+R173+R199</f>
        <v>0</v>
      </c>
      <c r="S225" s="235">
        <f t="shared" si="347"/>
        <v>0</v>
      </c>
      <c r="T225" s="236">
        <f t="shared" si="338"/>
        <v>0</v>
      </c>
      <c r="U225" s="237">
        <f>+U173+U199</f>
        <v>0</v>
      </c>
      <c r="V225" s="265">
        <f>T225+U225</f>
        <v>0</v>
      </c>
      <c r="W225" s="341">
        <f t="shared" ref="W225" si="348">IF(Q225=0,0,((V225/Q225)-1)*100)</f>
        <v>0</v>
      </c>
    </row>
    <row r="226" spans="1:23" x14ac:dyDescent="0.2">
      <c r="L226" s="218" t="s">
        <v>66</v>
      </c>
      <c r="M226" s="234">
        <f t="shared" si="345"/>
        <v>0</v>
      </c>
      <c r="N226" s="235">
        <f t="shared" si="345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47"/>
        <v>0</v>
      </c>
      <c r="S226" s="235">
        <f t="shared" si="347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41">
        <f t="shared" ref="W226" si="349">IF(Q226=0,0,((V226/Q226)-1)*100)</f>
        <v>0</v>
      </c>
    </row>
    <row r="227" spans="1:23" ht="13.5" thickBot="1" x14ac:dyDescent="0.25">
      <c r="L227" s="218" t="s">
        <v>18</v>
      </c>
      <c r="M227" s="234">
        <f t="shared" si="345"/>
        <v>0</v>
      </c>
      <c r="N227" s="235">
        <f t="shared" si="345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47"/>
        <v>0</v>
      </c>
      <c r="S227" s="235">
        <f t="shared" si="347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46" t="s">
        <v>19</v>
      </c>
      <c r="M228" s="247">
        <f>+M225+M226+M227</f>
        <v>0</v>
      </c>
      <c r="N228" s="247">
        <f t="shared" ref="N228" si="350">+N225+N226+N227</f>
        <v>0</v>
      </c>
      <c r="O228" s="248">
        <f t="shared" ref="O228" si="351">+O225+O226+O227</f>
        <v>0</v>
      </c>
      <c r="P228" s="249">
        <f t="shared" ref="P228" si="352">+P225+P226+P227</f>
        <v>0</v>
      </c>
      <c r="Q228" s="248">
        <f t="shared" ref="Q228" si="353">+Q225+Q226+Q227</f>
        <v>0</v>
      </c>
      <c r="R228" s="247">
        <f t="shared" ref="R228" si="354">+R225+R226+R227</f>
        <v>0</v>
      </c>
      <c r="S228" s="247">
        <f t="shared" ref="S228" si="355">+S225+S226+S227</f>
        <v>0</v>
      </c>
      <c r="T228" s="248">
        <f t="shared" ref="T228" si="356">+T225+T226+T227</f>
        <v>0</v>
      </c>
      <c r="U228" s="249">
        <f t="shared" ref="U228" si="357">+U225+U226+U227</f>
        <v>0</v>
      </c>
      <c r="V228" s="248">
        <f t="shared" ref="V228" si="358">+V225+V226+V227</f>
        <v>0</v>
      </c>
      <c r="W228" s="342">
        <f>IF(Q228=0,0,((V228/Q228)-1)*100)</f>
        <v>0</v>
      </c>
    </row>
    <row r="229" spans="1:23" ht="13.5" thickTop="1" x14ac:dyDescent="0.2">
      <c r="A229" s="324"/>
      <c r="K229" s="324"/>
      <c r="L229" s="218" t="s">
        <v>21</v>
      </c>
      <c r="M229" s="234">
        <f t="shared" ref="M229:N231" si="359">+M177+M203</f>
        <v>0</v>
      </c>
      <c r="N229" s="235">
        <f t="shared" si="359"/>
        <v>0</v>
      </c>
      <c r="O229" s="244">
        <f>M229+N229</f>
        <v>0</v>
      </c>
      <c r="P229" s="251">
        <f>+P177+P203</f>
        <v>0</v>
      </c>
      <c r="Q229" s="265">
        <f>O229+P229</f>
        <v>0</v>
      </c>
      <c r="R229" s="234">
        <f t="shared" ref="R229:S231" si="360">+R177+R203</f>
        <v>0</v>
      </c>
      <c r="S229" s="235">
        <f t="shared" si="360"/>
        <v>0</v>
      </c>
      <c r="T229" s="244">
        <f t="shared" si="338"/>
        <v>0</v>
      </c>
      <c r="U229" s="251">
        <f>+U177+U203</f>
        <v>0</v>
      </c>
      <c r="V229" s="265">
        <f>T229+U229</f>
        <v>0</v>
      </c>
      <c r="W229" s="341">
        <f>IF(Q229=0,0,((V229/Q229)-1)*100)</f>
        <v>0</v>
      </c>
    </row>
    <row r="230" spans="1:23" x14ac:dyDescent="0.2">
      <c r="A230" s="324"/>
      <c r="K230" s="324"/>
      <c r="L230" s="218" t="s">
        <v>22</v>
      </c>
      <c r="M230" s="234">
        <f t="shared" si="359"/>
        <v>0</v>
      </c>
      <c r="N230" s="235">
        <f t="shared" si="359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60"/>
        <v>0</v>
      </c>
      <c r="S230" s="235">
        <f t="shared" si="360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41">
        <f t="shared" ref="W230" si="361">IF(Q230=0,0,((V230/Q230)-1)*100)</f>
        <v>0</v>
      </c>
    </row>
    <row r="231" spans="1:23" ht="13.5" thickBot="1" x14ac:dyDescent="0.25">
      <c r="A231" s="324"/>
      <c r="K231" s="324"/>
      <c r="L231" s="218" t="s">
        <v>23</v>
      </c>
      <c r="M231" s="234">
        <f t="shared" si="359"/>
        <v>0</v>
      </c>
      <c r="N231" s="235">
        <f t="shared" si="359"/>
        <v>0</v>
      </c>
      <c r="O231" s="244">
        <f t="shared" ref="O231" si="362">M231+N231</f>
        <v>0</v>
      </c>
      <c r="P231" s="237">
        <f>+P179+P205</f>
        <v>0</v>
      </c>
      <c r="Q231" s="265">
        <f>O231+P231</f>
        <v>0</v>
      </c>
      <c r="R231" s="234">
        <f t="shared" si="360"/>
        <v>0</v>
      </c>
      <c r="S231" s="235">
        <f t="shared" si="360"/>
        <v>0</v>
      </c>
      <c r="T231" s="244">
        <f>R231+S231</f>
        <v>0</v>
      </c>
      <c r="U231" s="237">
        <f>+U179+U205</f>
        <v>0</v>
      </c>
      <c r="V231" s="265">
        <f>T231+U231</f>
        <v>0</v>
      </c>
      <c r="W231" s="341">
        <f>IF(Q231=0,0,((V231/Q231)-1)*100)</f>
        <v>0</v>
      </c>
    </row>
    <row r="232" spans="1:23" ht="14.25" thickTop="1" thickBot="1" x14ac:dyDescent="0.25">
      <c r="L232" s="246" t="s">
        <v>40</v>
      </c>
      <c r="M232" s="247">
        <f>+M229+M230+M231</f>
        <v>0</v>
      </c>
      <c r="N232" s="247">
        <f t="shared" ref="N232" si="363">+N229+N230+N231</f>
        <v>0</v>
      </c>
      <c r="O232" s="248">
        <f t="shared" ref="O232" si="364">+O229+O230+O231</f>
        <v>0</v>
      </c>
      <c r="P232" s="249">
        <f t="shared" ref="P232" si="365">+P229+P230+P231</f>
        <v>0</v>
      </c>
      <c r="Q232" s="248">
        <f t="shared" ref="Q232" si="366">+Q229+Q230+Q231</f>
        <v>0</v>
      </c>
      <c r="R232" s="247">
        <f t="shared" ref="R232" si="367">+R229+R230+R231</f>
        <v>0</v>
      </c>
      <c r="S232" s="247">
        <f t="shared" ref="S232" si="368">+S229+S230+S231</f>
        <v>0</v>
      </c>
      <c r="T232" s="248">
        <f t="shared" ref="T232" si="369">+T229+T230+T231</f>
        <v>0</v>
      </c>
      <c r="U232" s="249">
        <f t="shared" ref="U232" si="370">+U229+U230+U231</f>
        <v>0</v>
      </c>
      <c r="V232" s="248">
        <f t="shared" ref="V232" si="371">+V229+V230+V231</f>
        <v>0</v>
      </c>
      <c r="W232" s="342">
        <f>IF(Q232=0,0,((V232/Q232)-1)*100)</f>
        <v>0</v>
      </c>
    </row>
    <row r="233" spans="1:23" ht="14.25" thickTop="1" thickBot="1" x14ac:dyDescent="0.25">
      <c r="L233" s="239" t="s">
        <v>62</v>
      </c>
      <c r="M233" s="240">
        <f>+M224+M228+M232</f>
        <v>0</v>
      </c>
      <c r="N233" s="241">
        <f t="shared" ref="N233" si="372">+N224+N228+N232</f>
        <v>0</v>
      </c>
      <c r="O233" s="242">
        <f t="shared" ref="O233" si="373">+O224+O228+O232</f>
        <v>0</v>
      </c>
      <c r="P233" s="240">
        <f t="shared" ref="P233" si="374">+P224+P228+P232</f>
        <v>0</v>
      </c>
      <c r="Q233" s="242">
        <f t="shared" ref="Q233" si="375">+Q224+Q228+Q232</f>
        <v>0</v>
      </c>
      <c r="R233" s="240">
        <f t="shared" ref="R233" si="376">+R224+R228+R232</f>
        <v>0</v>
      </c>
      <c r="S233" s="241">
        <f t="shared" ref="S233" si="377">+S224+S228+S232</f>
        <v>0</v>
      </c>
      <c r="T233" s="242">
        <f t="shared" ref="T233" si="378">+T224+T228+T232</f>
        <v>0</v>
      </c>
      <c r="U233" s="240">
        <f t="shared" ref="U233" si="379">+U224+U228+U232</f>
        <v>0</v>
      </c>
      <c r="V233" s="242">
        <f t="shared" ref="V233" si="380">+V224+V228+V232</f>
        <v>0</v>
      </c>
      <c r="W233" s="340">
        <f t="shared" ref="W233" si="381">IF(Q233=0,0,((V233/Q233)-1)*100)</f>
        <v>0</v>
      </c>
    </row>
    <row r="234" spans="1:23" ht="14.25" thickTop="1" thickBot="1" x14ac:dyDescent="0.25">
      <c r="L234" s="239" t="s">
        <v>63</v>
      </c>
      <c r="M234" s="240">
        <f>+M220+M224+M228+M232</f>
        <v>0</v>
      </c>
      <c r="N234" s="241">
        <f t="shared" ref="N234:V234" si="382">+N220+N224+N228+N232</f>
        <v>0</v>
      </c>
      <c r="O234" s="242">
        <f t="shared" si="382"/>
        <v>0</v>
      </c>
      <c r="P234" s="240">
        <f t="shared" si="382"/>
        <v>0</v>
      </c>
      <c r="Q234" s="242">
        <f t="shared" si="382"/>
        <v>0</v>
      </c>
      <c r="R234" s="240">
        <f t="shared" si="382"/>
        <v>0</v>
      </c>
      <c r="S234" s="241">
        <f t="shared" si="382"/>
        <v>0</v>
      </c>
      <c r="T234" s="242">
        <f t="shared" si="382"/>
        <v>0</v>
      </c>
      <c r="U234" s="240">
        <f t="shared" si="382"/>
        <v>0</v>
      </c>
      <c r="V234" s="242">
        <f t="shared" si="382"/>
        <v>0</v>
      </c>
      <c r="W234" s="340">
        <f>IF(Q234=0,0,((V234/Q234)-1)*100)</f>
        <v>0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DfWCJzZgD+cXgRY8oe3j7vtpGExOPocVKj7qXvfZtKLBodBnCsGnB57p77ONKmWROdQ31WwF+1TLh8zed7LFgw==" saltValue="x6eG1yHEE2Cxbs2Z2BsCfg==" spinCount="100000" sheet="1" objects="1" scenarios="1"/>
  <mergeCells count="42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255" priority="705" operator="containsText" text="NOT OK">
      <formula>NOT(ISERROR(SEARCH("NOT OK",A1)))</formula>
    </cfRule>
  </conditionalFormatting>
  <conditionalFormatting sqref="K109 A109">
    <cfRule type="containsText" dxfId="254" priority="537" operator="containsText" text="NOT OK">
      <formula>NOT(ISERROR(SEARCH("NOT OK",A109)))</formula>
    </cfRule>
  </conditionalFormatting>
  <conditionalFormatting sqref="A31 K31">
    <cfRule type="containsText" dxfId="253" priority="539" operator="containsText" text="NOT OK">
      <formula>NOT(ISERROR(SEARCH("NOT OK",A31)))</formula>
    </cfRule>
  </conditionalFormatting>
  <conditionalFormatting sqref="A57 K57">
    <cfRule type="containsText" dxfId="252" priority="538" operator="containsText" text="NOT OK">
      <formula>NOT(ISERROR(SEARCH("NOT OK",A57)))</formula>
    </cfRule>
  </conditionalFormatting>
  <conditionalFormatting sqref="K135 A135">
    <cfRule type="containsText" dxfId="251" priority="536" operator="containsText" text="NOT OK">
      <formula>NOT(ISERROR(SEARCH("NOT OK",A135)))</formula>
    </cfRule>
  </conditionalFormatting>
  <conditionalFormatting sqref="A187 K187">
    <cfRule type="containsText" dxfId="250" priority="535" operator="containsText" text="NOT OK">
      <formula>NOT(ISERROR(SEARCH("NOT OK",A187)))</formula>
    </cfRule>
  </conditionalFormatting>
  <conditionalFormatting sqref="A213 K213">
    <cfRule type="containsText" dxfId="249" priority="534" operator="containsText" text="NOT OK">
      <formula>NOT(ISERROR(SEARCH("NOT OK",A213)))</formula>
    </cfRule>
  </conditionalFormatting>
  <conditionalFormatting sqref="A15:A16 K15:K16">
    <cfRule type="containsText" dxfId="248" priority="533" operator="containsText" text="NOT OK">
      <formula>NOT(ISERROR(SEARCH("NOT OK",A15)))</formula>
    </cfRule>
  </conditionalFormatting>
  <conditionalFormatting sqref="K41 A41">
    <cfRule type="containsText" dxfId="247" priority="532" operator="containsText" text="NOT OK">
      <formula>NOT(ISERROR(SEARCH("NOT OK",A41)))</formula>
    </cfRule>
  </conditionalFormatting>
  <conditionalFormatting sqref="K67 A67">
    <cfRule type="containsText" dxfId="246" priority="530" operator="containsText" text="NOT OK">
      <formula>NOT(ISERROR(SEARCH("NOT OK",A67)))</formula>
    </cfRule>
  </conditionalFormatting>
  <conditionalFormatting sqref="A119 K119">
    <cfRule type="containsText" dxfId="245" priority="527" operator="containsText" text="NOT OK">
      <formula>NOT(ISERROR(SEARCH("NOT OK",A119)))</formula>
    </cfRule>
  </conditionalFormatting>
  <conditionalFormatting sqref="K145 A145">
    <cfRule type="containsText" dxfId="244" priority="525" operator="containsText" text="NOT OK">
      <formula>NOT(ISERROR(SEARCH("NOT OK",A145)))</formula>
    </cfRule>
  </conditionalFormatting>
  <conditionalFormatting sqref="K197 A197">
    <cfRule type="containsText" dxfId="243" priority="522" operator="containsText" text="NOT OK">
      <formula>NOT(ISERROR(SEARCH("NOT OK",A197)))</formula>
    </cfRule>
  </conditionalFormatting>
  <conditionalFormatting sqref="K223 A223">
    <cfRule type="containsText" dxfId="242" priority="520" operator="containsText" text="NOT OK">
      <formula>NOT(ISERROR(SEARCH("NOT OK",A223)))</formula>
    </cfRule>
  </conditionalFormatting>
  <conditionalFormatting sqref="A223 K223">
    <cfRule type="containsText" dxfId="241" priority="518" operator="containsText" text="NOT OK">
      <formula>NOT(ISERROR(SEARCH("NOT OK",A223)))</formula>
    </cfRule>
  </conditionalFormatting>
  <conditionalFormatting sqref="A26 K26">
    <cfRule type="containsText" dxfId="240" priority="493" operator="containsText" text="NOT OK">
      <formula>NOT(ISERROR(SEARCH("NOT OK",A26)))</formula>
    </cfRule>
  </conditionalFormatting>
  <conditionalFormatting sqref="K104 A104">
    <cfRule type="containsText" dxfId="239" priority="488" operator="containsText" text="NOT OK">
      <formula>NOT(ISERROR(SEARCH("NOT OK",A104)))</formula>
    </cfRule>
  </conditionalFormatting>
  <conditionalFormatting sqref="A182 K182">
    <cfRule type="containsText" dxfId="238" priority="482" operator="containsText" text="NOT OK">
      <formula>NOT(ISERROR(SEARCH("NOT OK",A182)))</formula>
    </cfRule>
  </conditionalFormatting>
  <conditionalFormatting sqref="A208 K208">
    <cfRule type="containsText" dxfId="237" priority="410" operator="containsText" text="NOT OK">
      <formula>NOT(ISERROR(SEARCH("NOT OK",A208)))</formula>
    </cfRule>
  </conditionalFormatting>
  <conditionalFormatting sqref="K42 A42">
    <cfRule type="containsText" dxfId="236" priority="143" operator="containsText" text="NOT OK">
      <formula>NOT(ISERROR(SEARCH("NOT OK",A42)))</formula>
    </cfRule>
  </conditionalFormatting>
  <conditionalFormatting sqref="K224 A224">
    <cfRule type="containsText" dxfId="235" priority="135" operator="containsText" text="NOT OK">
      <formula>NOT(ISERROR(SEARCH("NOT OK",A224)))</formula>
    </cfRule>
  </conditionalFormatting>
  <conditionalFormatting sqref="A42 K42">
    <cfRule type="containsText" dxfId="234" priority="142" operator="containsText" text="NOT OK">
      <formula>NOT(ISERROR(SEARCH("NOT OK",A42)))</formula>
    </cfRule>
  </conditionalFormatting>
  <conditionalFormatting sqref="K25 A25">
    <cfRule type="containsText" dxfId="233" priority="133" operator="containsText" text="NOT OK">
      <formula>NOT(ISERROR(SEARCH("NOT OK",A25)))</formula>
    </cfRule>
  </conditionalFormatting>
  <conditionalFormatting sqref="K68 A68">
    <cfRule type="containsText" dxfId="232" priority="130" operator="containsText" text="NOT OK">
      <formula>NOT(ISERROR(SEARCH("NOT OK",A68)))</formula>
    </cfRule>
  </conditionalFormatting>
  <conditionalFormatting sqref="A68 K68">
    <cfRule type="containsText" dxfId="231" priority="129" operator="containsText" text="NOT OK">
      <formula>NOT(ISERROR(SEARCH("NOT OK",A68)))</formula>
    </cfRule>
  </conditionalFormatting>
  <conditionalFormatting sqref="K103 A103">
    <cfRule type="containsText" dxfId="230" priority="122" operator="containsText" text="NOT OK">
      <formula>NOT(ISERROR(SEARCH("NOT OK",A103)))</formula>
    </cfRule>
  </conditionalFormatting>
  <conditionalFormatting sqref="A120 K120">
    <cfRule type="containsText" dxfId="229" priority="121" operator="containsText" text="NOT OK">
      <formula>NOT(ISERROR(SEARCH("NOT OK",A120)))</formula>
    </cfRule>
  </conditionalFormatting>
  <conditionalFormatting sqref="A146 K146">
    <cfRule type="containsText" dxfId="228" priority="116" operator="containsText" text="NOT OK">
      <formula>NOT(ISERROR(SEARCH("NOT OK",A146)))</formula>
    </cfRule>
  </conditionalFormatting>
  <conditionalFormatting sqref="K181 A181">
    <cfRule type="containsText" dxfId="227" priority="108" operator="containsText" text="NOT OK">
      <formula>NOT(ISERROR(SEARCH("NOT OK",A181)))</formula>
    </cfRule>
  </conditionalFormatting>
  <conditionalFormatting sqref="K172 A172">
    <cfRule type="containsText" dxfId="226" priority="110" operator="containsText" text="NOT OK">
      <formula>NOT(ISERROR(SEARCH("NOT OK",A172)))</formula>
    </cfRule>
  </conditionalFormatting>
  <conditionalFormatting sqref="K198 A198">
    <cfRule type="containsText" dxfId="225" priority="107" operator="containsText" text="NOT OK">
      <formula>NOT(ISERROR(SEARCH("NOT OK",A198)))</formula>
    </cfRule>
  </conditionalFormatting>
  <conditionalFormatting sqref="A46 K46">
    <cfRule type="containsText" dxfId="224" priority="84" operator="containsText" text="NOT OK">
      <formula>NOT(ISERROR(SEARCH("NOT OK",A46)))</formula>
    </cfRule>
  </conditionalFormatting>
  <conditionalFormatting sqref="A72 K72">
    <cfRule type="containsText" dxfId="223" priority="81" operator="containsText" text="NOT OK">
      <formula>NOT(ISERROR(SEARCH("NOT OK",A72)))</formula>
    </cfRule>
  </conditionalFormatting>
  <conditionalFormatting sqref="K124 A124">
    <cfRule type="containsText" dxfId="222" priority="78" operator="containsText" text="NOT OK">
      <formula>NOT(ISERROR(SEARCH("NOT OK",A124)))</formula>
    </cfRule>
  </conditionalFormatting>
  <conditionalFormatting sqref="K150 A150">
    <cfRule type="containsText" dxfId="221" priority="75" operator="containsText" text="NOT OK">
      <formula>NOT(ISERROR(SEARCH("NOT OK",A150)))</formula>
    </cfRule>
  </conditionalFormatting>
  <conditionalFormatting sqref="A202 K202">
    <cfRule type="containsText" dxfId="220" priority="72" operator="containsText" text="NOT OK">
      <formula>NOT(ISERROR(SEARCH("NOT OK",A202)))</formula>
    </cfRule>
  </conditionalFormatting>
  <conditionalFormatting sqref="A228 K228">
    <cfRule type="containsText" dxfId="219" priority="69" operator="containsText" text="NOT OK">
      <formula>NOT(ISERROR(SEARCH("NOT OK",A228)))</formula>
    </cfRule>
  </conditionalFormatting>
  <conditionalFormatting sqref="A180 K180">
    <cfRule type="containsText" dxfId="218" priority="45" operator="containsText" text="NOT OK">
      <formula>NOT(ISERROR(SEARCH("NOT OK",A180)))</formula>
    </cfRule>
  </conditionalFormatting>
  <conditionalFormatting sqref="K102 A102">
    <cfRule type="containsText" dxfId="217" priority="47" operator="containsText" text="NOT OK">
      <formula>NOT(ISERROR(SEARCH("NOT OK",A102)))</formula>
    </cfRule>
  </conditionalFormatting>
  <conditionalFormatting sqref="K207 A207">
    <cfRule type="containsText" dxfId="216" priority="41" operator="containsText" text="NOT OK">
      <formula>NOT(ISERROR(SEARCH("NOT OK",A207)))</formula>
    </cfRule>
  </conditionalFormatting>
  <conditionalFormatting sqref="A24 K24">
    <cfRule type="containsText" dxfId="215" priority="48" operator="containsText" text="NOT OK">
      <formula>NOT(ISERROR(SEARCH("NOT OK",A24)))</formula>
    </cfRule>
  </conditionalFormatting>
  <conditionalFormatting sqref="K207 A207">
    <cfRule type="containsText" dxfId="214" priority="39" operator="containsText" text="NOT OK">
      <formula>NOT(ISERROR(SEARCH("NOT OK",A207)))</formula>
    </cfRule>
  </conditionalFormatting>
  <conditionalFormatting sqref="A206 K206">
    <cfRule type="containsText" dxfId="213" priority="38" operator="containsText" text="NOT OK">
      <formula>NOT(ISERROR(SEARCH("NOT OK",A206)))</formula>
    </cfRule>
  </conditionalFormatting>
  <conditionalFormatting sqref="A52 K52">
    <cfRule type="containsText" dxfId="212" priority="23" operator="containsText" text="NOT OK">
      <formula>NOT(ISERROR(SEARCH("NOT OK",A52)))</formula>
    </cfRule>
  </conditionalFormatting>
  <conditionalFormatting sqref="A52 K52">
    <cfRule type="containsText" dxfId="211" priority="22" operator="containsText" text="NOT OK">
      <formula>NOT(ISERROR(SEARCH("NOT OK",A52)))</formula>
    </cfRule>
  </conditionalFormatting>
  <conditionalFormatting sqref="A50 K50">
    <cfRule type="containsText" dxfId="210" priority="20" operator="containsText" text="NOT OK">
      <formula>NOT(ISERROR(SEARCH("NOT OK",A50)))</formula>
    </cfRule>
  </conditionalFormatting>
  <conditionalFormatting sqref="A78 K78">
    <cfRule type="containsText" dxfId="209" priority="19" operator="containsText" text="NOT OK">
      <formula>NOT(ISERROR(SEARCH("NOT OK",A78)))</formula>
    </cfRule>
  </conditionalFormatting>
  <conditionalFormatting sqref="A78 K78">
    <cfRule type="containsText" dxfId="208" priority="18" operator="containsText" text="NOT OK">
      <formula>NOT(ISERROR(SEARCH("NOT OK",A78)))</formula>
    </cfRule>
  </conditionalFormatting>
  <conditionalFormatting sqref="A76 K76">
    <cfRule type="containsText" dxfId="207" priority="16" operator="containsText" text="NOT OK">
      <formula>NOT(ISERROR(SEARCH("NOT OK",A76)))</formula>
    </cfRule>
  </conditionalFormatting>
  <conditionalFormatting sqref="K130 A130">
    <cfRule type="containsText" dxfId="206" priority="15" operator="containsText" text="NOT OK">
      <formula>NOT(ISERROR(SEARCH("NOT OK",A130)))</formula>
    </cfRule>
  </conditionalFormatting>
  <conditionalFormatting sqref="K130 A130">
    <cfRule type="containsText" dxfId="205" priority="14" operator="containsText" text="NOT OK">
      <formula>NOT(ISERROR(SEARCH("NOT OK",A130)))</formula>
    </cfRule>
  </conditionalFormatting>
  <conditionalFormatting sqref="K129 A129">
    <cfRule type="containsText" dxfId="204" priority="13" operator="containsText" text="NOT OK">
      <formula>NOT(ISERROR(SEARCH("NOT OK",A129)))</formula>
    </cfRule>
  </conditionalFormatting>
  <conditionalFormatting sqref="K128 A128">
    <cfRule type="containsText" dxfId="203" priority="12" operator="containsText" text="NOT OK">
      <formula>NOT(ISERROR(SEARCH("NOT OK",A128)))</formula>
    </cfRule>
  </conditionalFormatting>
  <conditionalFormatting sqref="K156 A156">
    <cfRule type="containsText" dxfId="202" priority="11" operator="containsText" text="NOT OK">
      <formula>NOT(ISERROR(SEARCH("NOT OK",A156)))</formula>
    </cfRule>
  </conditionalFormatting>
  <conditionalFormatting sqref="K156 A156">
    <cfRule type="containsText" dxfId="201" priority="10" operator="containsText" text="NOT OK">
      <formula>NOT(ISERROR(SEARCH("NOT OK",A156)))</formula>
    </cfRule>
  </conditionalFormatting>
  <conditionalFormatting sqref="K155 A155">
    <cfRule type="containsText" dxfId="200" priority="9" operator="containsText" text="NOT OK">
      <formula>NOT(ISERROR(SEARCH("NOT OK",A155)))</formula>
    </cfRule>
  </conditionalFormatting>
  <conditionalFormatting sqref="K154 A154">
    <cfRule type="containsText" dxfId="199" priority="8" operator="containsText" text="NOT OK">
      <formula>NOT(ISERROR(SEARCH("NOT OK",A154)))</formula>
    </cfRule>
  </conditionalFormatting>
  <conditionalFormatting sqref="A234 K234">
    <cfRule type="containsText" dxfId="198" priority="7" operator="containsText" text="NOT OK">
      <formula>NOT(ISERROR(SEARCH("NOT OK",A234)))</formula>
    </cfRule>
  </conditionalFormatting>
  <conditionalFormatting sqref="A234 K234">
    <cfRule type="containsText" dxfId="197" priority="6" operator="containsText" text="NOT OK">
      <formula>NOT(ISERROR(SEARCH("NOT OK",A234)))</formula>
    </cfRule>
  </conditionalFormatting>
  <conditionalFormatting sqref="K233 A233">
    <cfRule type="containsText" dxfId="196" priority="5" operator="containsText" text="NOT OK">
      <formula>NOT(ISERROR(SEARCH("NOT OK",A233)))</formula>
    </cfRule>
  </conditionalFormatting>
  <conditionalFormatting sqref="K233 A233">
    <cfRule type="containsText" dxfId="195" priority="4" operator="containsText" text="NOT OK">
      <formula>NOT(ISERROR(SEARCH("NOT OK",A233)))</formula>
    </cfRule>
  </conditionalFormatting>
  <conditionalFormatting sqref="A232 K232">
    <cfRule type="containsText" dxfId="194" priority="3" operator="containsText" text="NOT OK">
      <formula>NOT(ISERROR(SEARCH("NOT OK",A232)))</formula>
    </cfRule>
  </conditionalFormatting>
  <conditionalFormatting sqref="K51 A51">
    <cfRule type="containsText" dxfId="193" priority="2" operator="containsText" text="NOT OK">
      <formula>NOT(ISERROR(SEARCH("NOT OK",A51)))</formula>
    </cfRule>
  </conditionalFormatting>
  <conditionalFormatting sqref="K77 A77">
    <cfRule type="containsText" dxfId="192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46"/>
    <col min="2" max="2" width="12.42578125" style="347" customWidth="1"/>
    <col min="3" max="3" width="12.85546875" style="347" customWidth="1"/>
    <col min="4" max="5" width="12.5703125" style="347" customWidth="1"/>
    <col min="6" max="6" width="13" style="347" customWidth="1"/>
    <col min="7" max="7" width="12.7109375" style="347" customWidth="1"/>
    <col min="8" max="8" width="13.42578125" style="347" customWidth="1"/>
    <col min="9" max="9" width="12.5703125" style="348" customWidth="1"/>
    <col min="10" max="10" width="6.7109375" style="347" customWidth="1"/>
    <col min="11" max="11" width="9.140625" style="346"/>
    <col min="12" max="12" width="13" style="347" customWidth="1"/>
    <col min="13" max="13" width="13.140625" style="347" customWidth="1"/>
    <col min="14" max="14" width="12.28515625" style="347" customWidth="1"/>
    <col min="15" max="15" width="15.7109375" style="347" customWidth="1"/>
    <col min="16" max="16" width="14" style="347" customWidth="1"/>
    <col min="17" max="17" width="13" style="347" customWidth="1"/>
    <col min="18" max="18" width="13.7109375" style="347" customWidth="1"/>
    <col min="19" max="19" width="14" style="347" customWidth="1"/>
    <col min="20" max="20" width="15.7109375" style="347" customWidth="1"/>
    <col min="21" max="21" width="14.7109375" style="347" customWidth="1"/>
    <col min="22" max="22" width="13.28515625" style="347" customWidth="1"/>
    <col min="23" max="23" width="14.140625" style="348" customWidth="1"/>
    <col min="24" max="16384" width="9.140625" style="347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46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46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349"/>
      <c r="C4" s="350"/>
      <c r="D4" s="350"/>
      <c r="E4" s="350"/>
      <c r="F4" s="350"/>
      <c r="G4" s="350"/>
      <c r="H4" s="350"/>
      <c r="I4" s="351"/>
      <c r="J4" s="346"/>
      <c r="L4" s="352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4"/>
    </row>
    <row r="5" spans="1:23" ht="13.5" customHeight="1" thickTop="1" thickBot="1" x14ac:dyDescent="0.25">
      <c r="B5" s="355"/>
      <c r="C5" s="542" t="s">
        <v>64</v>
      </c>
      <c r="D5" s="543"/>
      <c r="E5" s="544"/>
      <c r="F5" s="542" t="s">
        <v>65</v>
      </c>
      <c r="G5" s="543"/>
      <c r="H5" s="544"/>
      <c r="I5" s="356" t="s">
        <v>2</v>
      </c>
      <c r="J5" s="346"/>
      <c r="L5" s="357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358" t="s">
        <v>2</v>
      </c>
    </row>
    <row r="6" spans="1:23" ht="13.5" thickTop="1" x14ac:dyDescent="0.2">
      <c r="B6" s="359" t="s">
        <v>3</v>
      </c>
      <c r="C6" s="360"/>
      <c r="D6" s="361"/>
      <c r="E6" s="109"/>
      <c r="F6" s="360"/>
      <c r="G6" s="361"/>
      <c r="H6" s="109"/>
      <c r="I6" s="362" t="s">
        <v>4</v>
      </c>
      <c r="J6" s="346"/>
      <c r="L6" s="363" t="s">
        <v>3</v>
      </c>
      <c r="M6" s="364"/>
      <c r="N6" s="352"/>
      <c r="O6" s="16"/>
      <c r="P6" s="17"/>
      <c r="Q6" s="20"/>
      <c r="R6" s="364"/>
      <c r="S6" s="352"/>
      <c r="T6" s="16"/>
      <c r="U6" s="17"/>
      <c r="V6" s="20"/>
      <c r="W6" s="365" t="s">
        <v>4</v>
      </c>
    </row>
    <row r="7" spans="1:23" ht="13.5" thickBot="1" x14ac:dyDescent="0.25">
      <c r="B7" s="366"/>
      <c r="C7" s="367" t="s">
        <v>5</v>
      </c>
      <c r="D7" s="368" t="s">
        <v>6</v>
      </c>
      <c r="E7" s="505" t="s">
        <v>7</v>
      </c>
      <c r="F7" s="367" t="s">
        <v>5</v>
      </c>
      <c r="G7" s="368" t="s">
        <v>6</v>
      </c>
      <c r="H7" s="114" t="s">
        <v>7</v>
      </c>
      <c r="I7" s="369"/>
      <c r="J7" s="346"/>
      <c r="L7" s="370"/>
      <c r="M7" s="371" t="s">
        <v>8</v>
      </c>
      <c r="N7" s="372" t="s">
        <v>9</v>
      </c>
      <c r="O7" s="25" t="s">
        <v>31</v>
      </c>
      <c r="P7" s="370" t="s">
        <v>32</v>
      </c>
      <c r="Q7" s="25" t="s">
        <v>7</v>
      </c>
      <c r="R7" s="371" t="s">
        <v>8</v>
      </c>
      <c r="S7" s="372" t="s">
        <v>9</v>
      </c>
      <c r="T7" s="25" t="s">
        <v>31</v>
      </c>
      <c r="U7" s="370" t="s">
        <v>32</v>
      </c>
      <c r="V7" s="25" t="s">
        <v>7</v>
      </c>
      <c r="W7" s="373"/>
    </row>
    <row r="8" spans="1:23" ht="6" customHeight="1" thickTop="1" x14ac:dyDescent="0.2">
      <c r="B8" s="359"/>
      <c r="C8" s="374"/>
      <c r="D8" s="375"/>
      <c r="E8" s="157"/>
      <c r="F8" s="374"/>
      <c r="G8" s="375"/>
      <c r="H8" s="157"/>
      <c r="I8" s="376"/>
      <c r="J8" s="346"/>
      <c r="L8" s="363"/>
      <c r="M8" s="377"/>
      <c r="N8" s="378"/>
      <c r="O8" s="31"/>
      <c r="P8" s="32"/>
      <c r="Q8" s="34"/>
      <c r="R8" s="377"/>
      <c r="S8" s="378"/>
      <c r="T8" s="31"/>
      <c r="U8" s="32"/>
      <c r="V8" s="34"/>
      <c r="W8" s="379"/>
    </row>
    <row r="9" spans="1:23" x14ac:dyDescent="0.2">
      <c r="A9" s="346" t="s">
        <v>29</v>
      </c>
      <c r="B9" s="359" t="s">
        <v>10</v>
      </c>
      <c r="C9" s="120">
        <v>1106</v>
      </c>
      <c r="D9" s="122">
        <v>1121</v>
      </c>
      <c r="E9" s="382">
        <f>+C9+D9</f>
        <v>2227</v>
      </c>
      <c r="F9" s="120">
        <v>1290</v>
      </c>
      <c r="G9" s="122">
        <v>1290</v>
      </c>
      <c r="H9" s="382">
        <f>+F9+G9</f>
        <v>2580</v>
      </c>
      <c r="I9" s="383">
        <f t="shared" ref="I9:I26" si="0">IF(E9=0,0,((H9/E9)-1)*100)</f>
        <v>15.850920520880107</v>
      </c>
      <c r="J9" s="346"/>
      <c r="L9" s="363" t="s">
        <v>10</v>
      </c>
      <c r="M9" s="39">
        <v>146104</v>
      </c>
      <c r="N9" s="37">
        <v>151885</v>
      </c>
      <c r="O9" s="169">
        <f>SUM(M9:N9)</f>
        <v>297989</v>
      </c>
      <c r="P9" s="140">
        <v>682</v>
      </c>
      <c r="Q9" s="169">
        <f>+O9+P9</f>
        <v>298671</v>
      </c>
      <c r="R9" s="39">
        <v>179723</v>
      </c>
      <c r="S9" s="37">
        <v>181050</v>
      </c>
      <c r="T9" s="169">
        <v>360773</v>
      </c>
      <c r="U9" s="140">
        <v>0</v>
      </c>
      <c r="V9" s="169">
        <f>+T9+U9</f>
        <v>360773</v>
      </c>
      <c r="W9" s="386">
        <f t="shared" ref="W9:W26" si="1">IF(Q9=0,0,((V9/Q9)-1)*100)</f>
        <v>20.792778676202239</v>
      </c>
    </row>
    <row r="10" spans="1:23" x14ac:dyDescent="0.2">
      <c r="A10" s="346" t="s">
        <v>29</v>
      </c>
      <c r="B10" s="359" t="s">
        <v>11</v>
      </c>
      <c r="C10" s="120">
        <v>1100</v>
      </c>
      <c r="D10" s="122">
        <v>1103</v>
      </c>
      <c r="E10" s="382">
        <f t="shared" ref="E10:E13" si="2">+C10+D10</f>
        <v>2203</v>
      </c>
      <c r="F10" s="120">
        <v>1217</v>
      </c>
      <c r="G10" s="122">
        <v>1218</v>
      </c>
      <c r="H10" s="382">
        <f t="shared" ref="H10:H17" si="3">+F10+G10</f>
        <v>2435</v>
      </c>
      <c r="I10" s="383">
        <f t="shared" si="0"/>
        <v>10.531093962778026</v>
      </c>
      <c r="J10" s="346"/>
      <c r="K10" s="387"/>
      <c r="L10" s="363" t="s">
        <v>11</v>
      </c>
      <c r="M10" s="39">
        <v>161957</v>
      </c>
      <c r="N10" s="37">
        <v>147877</v>
      </c>
      <c r="O10" s="169">
        <f>SUM(M10:N10)</f>
        <v>309834</v>
      </c>
      <c r="P10" s="140">
        <v>16</v>
      </c>
      <c r="Q10" s="169">
        <f t="shared" ref="Q10:Q13" si="4">+O10+P10</f>
        <v>309850</v>
      </c>
      <c r="R10" s="39">
        <v>170660</v>
      </c>
      <c r="S10" s="37">
        <v>162945</v>
      </c>
      <c r="T10" s="169">
        <v>333605</v>
      </c>
      <c r="U10" s="140">
        <v>0</v>
      </c>
      <c r="V10" s="169">
        <f t="shared" ref="V10:V17" si="5">+T10+U10</f>
        <v>333605</v>
      </c>
      <c r="W10" s="386">
        <f t="shared" si="1"/>
        <v>7.666612877198653</v>
      </c>
    </row>
    <row r="11" spans="1:23" ht="13.5" thickBot="1" x14ac:dyDescent="0.25">
      <c r="A11" s="346" t="s">
        <v>29</v>
      </c>
      <c r="B11" s="366" t="s">
        <v>12</v>
      </c>
      <c r="C11" s="124">
        <v>1258</v>
      </c>
      <c r="D11" s="125">
        <v>1278</v>
      </c>
      <c r="E11" s="382">
        <f t="shared" si="2"/>
        <v>2536</v>
      </c>
      <c r="F11" s="124">
        <v>1223</v>
      </c>
      <c r="G11" s="125">
        <v>1222</v>
      </c>
      <c r="H11" s="382">
        <f t="shared" si="3"/>
        <v>2445</v>
      </c>
      <c r="I11" s="383">
        <f t="shared" si="0"/>
        <v>-3.5883280757097791</v>
      </c>
      <c r="J11" s="346"/>
      <c r="K11" s="387"/>
      <c r="L11" s="370" t="s">
        <v>12</v>
      </c>
      <c r="M11" s="39">
        <v>208519</v>
      </c>
      <c r="N11" s="37">
        <v>189239</v>
      </c>
      <c r="O11" s="169">
        <f t="shared" ref="O11" si="6">SUM(M11:N11)</f>
        <v>397758</v>
      </c>
      <c r="P11" s="140">
        <v>304</v>
      </c>
      <c r="Q11" s="267">
        <f t="shared" si="4"/>
        <v>398062</v>
      </c>
      <c r="R11" s="39">
        <v>192903</v>
      </c>
      <c r="S11" s="37">
        <v>178371</v>
      </c>
      <c r="T11" s="169">
        <v>371274</v>
      </c>
      <c r="U11" s="140">
        <v>0</v>
      </c>
      <c r="V11" s="267">
        <f t="shared" si="5"/>
        <v>371274</v>
      </c>
      <c r="W11" s="386">
        <f t="shared" si="1"/>
        <v>-6.7296049359145016</v>
      </c>
    </row>
    <row r="12" spans="1:23" ht="14.25" thickTop="1" thickBot="1" x14ac:dyDescent="0.25">
      <c r="A12" s="346" t="s">
        <v>29</v>
      </c>
      <c r="B12" s="126" t="s">
        <v>57</v>
      </c>
      <c r="C12" s="390">
        <f t="shared" ref="C12:D12" si="7">+C9+C10+C11</f>
        <v>3464</v>
      </c>
      <c r="D12" s="391">
        <f t="shared" si="7"/>
        <v>3502</v>
      </c>
      <c r="E12" s="392">
        <f t="shared" si="2"/>
        <v>6966</v>
      </c>
      <c r="F12" s="390">
        <f t="shared" ref="F12:G12" si="8">+F9+F10+F11</f>
        <v>3730</v>
      </c>
      <c r="G12" s="391">
        <f t="shared" si="8"/>
        <v>3730</v>
      </c>
      <c r="H12" s="392">
        <f t="shared" si="3"/>
        <v>7460</v>
      </c>
      <c r="I12" s="130">
        <f t="shared" si="0"/>
        <v>7.0915877117427417</v>
      </c>
      <c r="J12" s="346"/>
      <c r="L12" s="41" t="s">
        <v>57</v>
      </c>
      <c r="M12" s="45">
        <f>+M9+M10+M11</f>
        <v>516580</v>
      </c>
      <c r="N12" s="43">
        <f>+N9+N10+N11</f>
        <v>489001</v>
      </c>
      <c r="O12" s="170">
        <f t="shared" ref="O12:O13" si="9">+M12+N12</f>
        <v>1005581</v>
      </c>
      <c r="P12" s="43">
        <f>+P9+P10+P11</f>
        <v>1002</v>
      </c>
      <c r="Q12" s="170">
        <f t="shared" si="4"/>
        <v>1006583</v>
      </c>
      <c r="R12" s="45">
        <f>+R9+R10+R11</f>
        <v>543286</v>
      </c>
      <c r="S12" s="43">
        <f>+S9+S10+S11</f>
        <v>522366</v>
      </c>
      <c r="T12" s="170">
        <f t="shared" ref="T12:T17" si="10">+R12+S12</f>
        <v>1065652</v>
      </c>
      <c r="U12" s="43">
        <f>+U9+U10+U11</f>
        <v>0</v>
      </c>
      <c r="V12" s="170">
        <f t="shared" si="5"/>
        <v>1065652</v>
      </c>
      <c r="W12" s="46">
        <f t="shared" si="1"/>
        <v>5.8682691839619716</v>
      </c>
    </row>
    <row r="13" spans="1:23" ht="13.5" thickTop="1" x14ac:dyDescent="0.2">
      <c r="A13" s="346" t="s">
        <v>29</v>
      </c>
      <c r="B13" s="359" t="s">
        <v>13</v>
      </c>
      <c r="C13" s="380">
        <v>1406</v>
      </c>
      <c r="D13" s="381">
        <v>1416</v>
      </c>
      <c r="E13" s="382">
        <f t="shared" si="2"/>
        <v>2822</v>
      </c>
      <c r="F13" s="380">
        <v>1299</v>
      </c>
      <c r="G13" s="381">
        <v>1299</v>
      </c>
      <c r="H13" s="382">
        <f t="shared" si="3"/>
        <v>2598</v>
      </c>
      <c r="I13" s="383">
        <f t="shared" si="0"/>
        <v>-7.9376328844790951</v>
      </c>
      <c r="J13" s="346"/>
      <c r="L13" s="363" t="s">
        <v>13</v>
      </c>
      <c r="M13" s="384">
        <v>226472</v>
      </c>
      <c r="N13" s="501">
        <v>225969</v>
      </c>
      <c r="O13" s="169">
        <f t="shared" si="9"/>
        <v>452441</v>
      </c>
      <c r="P13" s="140">
        <v>29</v>
      </c>
      <c r="Q13" s="169">
        <f t="shared" si="4"/>
        <v>452470</v>
      </c>
      <c r="R13" s="384">
        <v>193952</v>
      </c>
      <c r="S13" s="501">
        <v>205947</v>
      </c>
      <c r="T13" s="169">
        <f t="shared" si="10"/>
        <v>399899</v>
      </c>
      <c r="U13" s="140">
        <v>0</v>
      </c>
      <c r="V13" s="169">
        <f t="shared" si="5"/>
        <v>399899</v>
      </c>
      <c r="W13" s="386">
        <f t="shared" si="1"/>
        <v>-11.618670851106149</v>
      </c>
    </row>
    <row r="14" spans="1:23" x14ac:dyDescent="0.2">
      <c r="A14" s="346" t="s">
        <v>29</v>
      </c>
      <c r="B14" s="359" t="s">
        <v>14</v>
      </c>
      <c r="C14" s="380">
        <v>1275</v>
      </c>
      <c r="D14" s="381">
        <v>1293</v>
      </c>
      <c r="E14" s="382">
        <f>+C14+D14</f>
        <v>2568</v>
      </c>
      <c r="F14" s="380">
        <v>770</v>
      </c>
      <c r="G14" s="381">
        <v>769</v>
      </c>
      <c r="H14" s="382">
        <f>+F14+G14</f>
        <v>1539</v>
      </c>
      <c r="I14" s="383">
        <f>IF(E14=0,0,((H14/E14)-1)*100)</f>
        <v>-40.070093457943926</v>
      </c>
      <c r="J14" s="346"/>
      <c r="L14" s="363" t="s">
        <v>14</v>
      </c>
      <c r="M14" s="385">
        <v>206544</v>
      </c>
      <c r="N14" s="476">
        <v>216345</v>
      </c>
      <c r="O14" s="172">
        <f>+M14+N14</f>
        <v>422889</v>
      </c>
      <c r="P14" s="140">
        <v>27</v>
      </c>
      <c r="Q14" s="169">
        <f>+O14+P14</f>
        <v>422916</v>
      </c>
      <c r="R14" s="385">
        <v>82105</v>
      </c>
      <c r="S14" s="476">
        <v>90183</v>
      </c>
      <c r="T14" s="172">
        <f>+R14+S14</f>
        <v>172288</v>
      </c>
      <c r="U14" s="140">
        <v>0</v>
      </c>
      <c r="V14" s="169">
        <f>+T14+U14</f>
        <v>172288</v>
      </c>
      <c r="W14" s="386">
        <f>IF(Q14=0,0,((V14/Q14)-1)*100)</f>
        <v>-59.261886521200438</v>
      </c>
    </row>
    <row r="15" spans="1:23" ht="13.5" thickBot="1" x14ac:dyDescent="0.25">
      <c r="A15" s="393" t="s">
        <v>29</v>
      </c>
      <c r="B15" s="359" t="s">
        <v>15</v>
      </c>
      <c r="C15" s="380">
        <v>1366</v>
      </c>
      <c r="D15" s="381">
        <v>1372</v>
      </c>
      <c r="E15" s="382">
        <f>+C15+D15</f>
        <v>2738</v>
      </c>
      <c r="F15" s="380">
        <v>349</v>
      </c>
      <c r="G15" s="381">
        <v>349</v>
      </c>
      <c r="H15" s="382">
        <f>+F15+G15</f>
        <v>698</v>
      </c>
      <c r="I15" s="383">
        <f>IF(E15=0,0,((H15/E15)-1)*100)</f>
        <v>-74.506939371804236</v>
      </c>
      <c r="J15" s="393"/>
      <c r="L15" s="363" t="s">
        <v>15</v>
      </c>
      <c r="M15" s="385">
        <v>203776</v>
      </c>
      <c r="N15" s="476">
        <v>208293</v>
      </c>
      <c r="O15" s="477">
        <f>+M15+N15</f>
        <v>412069</v>
      </c>
      <c r="P15" s="486">
        <v>315</v>
      </c>
      <c r="Q15" s="169">
        <f>+O15+P15</f>
        <v>412384</v>
      </c>
      <c r="R15" s="385">
        <v>26501</v>
      </c>
      <c r="S15" s="476">
        <v>39696</v>
      </c>
      <c r="T15" s="477">
        <f>+R15+S15</f>
        <v>66197</v>
      </c>
      <c r="U15" s="486">
        <v>0</v>
      </c>
      <c r="V15" s="169">
        <f>+T15+U15</f>
        <v>66197</v>
      </c>
      <c r="W15" s="386">
        <f>IF(Q15=0,0,((V15/Q15)-1)*100)</f>
        <v>-83.947728330876075</v>
      </c>
    </row>
    <row r="16" spans="1:23" ht="14.25" thickTop="1" thickBot="1" x14ac:dyDescent="0.25">
      <c r="A16" s="346" t="s">
        <v>29</v>
      </c>
      <c r="B16" s="126" t="s">
        <v>61</v>
      </c>
      <c r="C16" s="390">
        <f>+C13+C14+C15</f>
        <v>4047</v>
      </c>
      <c r="D16" s="391">
        <f t="shared" ref="D16:H16" si="11">+D13+D14+D15</f>
        <v>4081</v>
      </c>
      <c r="E16" s="392">
        <f t="shared" si="11"/>
        <v>8128</v>
      </c>
      <c r="F16" s="390">
        <f t="shared" si="11"/>
        <v>2418</v>
      </c>
      <c r="G16" s="391">
        <f t="shared" si="11"/>
        <v>2417</v>
      </c>
      <c r="H16" s="392">
        <f t="shared" si="11"/>
        <v>4835</v>
      </c>
      <c r="I16" s="130">
        <f>IF(E16=0,0,((H16/E16)-1)*100)</f>
        <v>-40.514271653543311</v>
      </c>
      <c r="J16" s="346"/>
      <c r="L16" s="41" t="s">
        <v>61</v>
      </c>
      <c r="M16" s="43">
        <f>+M13+M14+M15</f>
        <v>636792</v>
      </c>
      <c r="N16" s="474">
        <f t="shared" ref="N16:V16" si="12">+N13+N14+N15</f>
        <v>650607</v>
      </c>
      <c r="O16" s="483">
        <f t="shared" si="12"/>
        <v>1287399</v>
      </c>
      <c r="P16" s="487">
        <f t="shared" si="12"/>
        <v>371</v>
      </c>
      <c r="Q16" s="170">
        <f t="shared" si="12"/>
        <v>1287770</v>
      </c>
      <c r="R16" s="43">
        <f t="shared" si="12"/>
        <v>302558</v>
      </c>
      <c r="S16" s="474">
        <f t="shared" si="12"/>
        <v>335826</v>
      </c>
      <c r="T16" s="483">
        <f t="shared" si="12"/>
        <v>638384</v>
      </c>
      <c r="U16" s="487">
        <f t="shared" si="12"/>
        <v>0</v>
      </c>
      <c r="V16" s="170">
        <f t="shared" si="12"/>
        <v>638384</v>
      </c>
      <c r="W16" s="46">
        <f>IF(Q16=0,0,((V16/Q16)-1)*100)</f>
        <v>-50.427172554105162</v>
      </c>
    </row>
    <row r="17" spans="1:23" ht="13.5" thickTop="1" x14ac:dyDescent="0.2">
      <c r="A17" s="346" t="s">
        <v>29</v>
      </c>
      <c r="B17" s="359" t="s">
        <v>16</v>
      </c>
      <c r="C17" s="380">
        <v>1220</v>
      </c>
      <c r="D17" s="381">
        <v>1221</v>
      </c>
      <c r="E17" s="382">
        <f t="shared" ref="E17" si="13">+C17+D17</f>
        <v>2441</v>
      </c>
      <c r="F17" s="380">
        <v>0</v>
      </c>
      <c r="G17" s="381">
        <v>0</v>
      </c>
      <c r="H17" s="382">
        <f t="shared" si="3"/>
        <v>0</v>
      </c>
      <c r="I17" s="383">
        <f t="shared" si="0"/>
        <v>-100</v>
      </c>
      <c r="J17" s="393"/>
      <c r="L17" s="363" t="s">
        <v>16</v>
      </c>
      <c r="M17" s="385">
        <v>188656</v>
      </c>
      <c r="N17" s="476">
        <v>184031</v>
      </c>
      <c r="O17" s="477">
        <f t="shared" ref="O17" si="14">+M17+N17</f>
        <v>372687</v>
      </c>
      <c r="P17" s="486">
        <v>0</v>
      </c>
      <c r="Q17" s="169">
        <f t="shared" ref="Q17" si="15">+O17+P17</f>
        <v>372687</v>
      </c>
      <c r="R17" s="385">
        <v>0</v>
      </c>
      <c r="S17" s="476">
        <v>0</v>
      </c>
      <c r="T17" s="477">
        <f t="shared" si="10"/>
        <v>0</v>
      </c>
      <c r="U17" s="486">
        <v>0</v>
      </c>
      <c r="V17" s="169">
        <f t="shared" si="5"/>
        <v>0</v>
      </c>
      <c r="W17" s="386">
        <f t="shared" si="1"/>
        <v>-100</v>
      </c>
    </row>
    <row r="18" spans="1:23" x14ac:dyDescent="0.2">
      <c r="A18" s="346" t="s">
        <v>29</v>
      </c>
      <c r="B18" s="359" t="s">
        <v>66</v>
      </c>
      <c r="C18" s="380">
        <v>1191</v>
      </c>
      <c r="D18" s="381">
        <v>1190</v>
      </c>
      <c r="E18" s="382">
        <f>+C18+D18</f>
        <v>2381</v>
      </c>
      <c r="F18" s="380">
        <v>0</v>
      </c>
      <c r="G18" s="381">
        <v>0</v>
      </c>
      <c r="H18" s="382">
        <f>+F18+G18</f>
        <v>0</v>
      </c>
      <c r="I18" s="383">
        <f>IF(E18=0,0,((H18/E18)-1)*100)</f>
        <v>-100</v>
      </c>
      <c r="L18" s="363" t="s">
        <v>66</v>
      </c>
      <c r="M18" s="385">
        <v>165781</v>
      </c>
      <c r="N18" s="476">
        <v>166576</v>
      </c>
      <c r="O18" s="477">
        <f>+M18+N18</f>
        <v>332357</v>
      </c>
      <c r="P18" s="489">
        <v>152</v>
      </c>
      <c r="Q18" s="169">
        <f>+O18+P18</f>
        <v>332509</v>
      </c>
      <c r="R18" s="385">
        <v>0</v>
      </c>
      <c r="S18" s="476">
        <v>0</v>
      </c>
      <c r="T18" s="477">
        <f>+R18+S18</f>
        <v>0</v>
      </c>
      <c r="U18" s="489">
        <v>0</v>
      </c>
      <c r="V18" s="169">
        <f>+T18+U18</f>
        <v>0</v>
      </c>
      <c r="W18" s="386">
        <f>IF(Q18=0,0,((V18/Q18)-1)*100)</f>
        <v>-100</v>
      </c>
    </row>
    <row r="19" spans="1:23" ht="13.5" thickBot="1" x14ac:dyDescent="0.25">
      <c r="A19" s="394" t="s">
        <v>29</v>
      </c>
      <c r="B19" s="359" t="s">
        <v>18</v>
      </c>
      <c r="C19" s="380">
        <v>1233</v>
      </c>
      <c r="D19" s="381">
        <v>1238</v>
      </c>
      <c r="E19" s="382">
        <f>+C19+D19</f>
        <v>2471</v>
      </c>
      <c r="F19" s="380">
        <v>0</v>
      </c>
      <c r="G19" s="381">
        <v>0</v>
      </c>
      <c r="H19" s="382">
        <f>+F19+G19</f>
        <v>0</v>
      </c>
      <c r="I19" s="383">
        <f>IF(E19=0,0,((H19/E19)-1)*100)</f>
        <v>-100</v>
      </c>
      <c r="J19" s="395"/>
      <c r="L19" s="363" t="s">
        <v>18</v>
      </c>
      <c r="M19" s="385">
        <v>183959</v>
      </c>
      <c r="N19" s="476">
        <v>177761</v>
      </c>
      <c r="O19" s="477">
        <f>+M19+N19</f>
        <v>361720</v>
      </c>
      <c r="P19" s="486">
        <v>0</v>
      </c>
      <c r="Q19" s="169">
        <f>+O19+P19</f>
        <v>361720</v>
      </c>
      <c r="R19" s="385">
        <v>0</v>
      </c>
      <c r="S19" s="476">
        <v>0</v>
      </c>
      <c r="T19" s="477">
        <f>+R19+S19</f>
        <v>0</v>
      </c>
      <c r="U19" s="486">
        <v>0</v>
      </c>
      <c r="V19" s="169">
        <f>+T19+U19</f>
        <v>0</v>
      </c>
      <c r="W19" s="386">
        <f>IF(Q19=0,0,((V19/Q19)-1)*100)</f>
        <v>-100</v>
      </c>
    </row>
    <row r="20" spans="1:23" ht="15.75" customHeight="1" thickTop="1" thickBot="1" x14ac:dyDescent="0.25">
      <c r="A20" s="396" t="s">
        <v>29</v>
      </c>
      <c r="B20" s="133" t="s">
        <v>19</v>
      </c>
      <c r="C20" s="390">
        <f>+C17+C18+C19</f>
        <v>3644</v>
      </c>
      <c r="D20" s="397">
        <f>+D17+D18+D19</f>
        <v>3649</v>
      </c>
      <c r="E20" s="398">
        <f t="shared" ref="E20:H20" si="16">+E17+E18+E19</f>
        <v>7293</v>
      </c>
      <c r="F20" s="390">
        <f t="shared" si="16"/>
        <v>0</v>
      </c>
      <c r="G20" s="397">
        <f t="shared" si="16"/>
        <v>0</v>
      </c>
      <c r="H20" s="398">
        <f t="shared" si="16"/>
        <v>0</v>
      </c>
      <c r="I20" s="130">
        <f>IF(E20=0,0,((H20/E20)-1)*100)</f>
        <v>-100</v>
      </c>
      <c r="J20" s="396"/>
      <c r="K20" s="399"/>
      <c r="L20" s="47" t="s">
        <v>19</v>
      </c>
      <c r="M20" s="49">
        <f>+M17+M18+M19</f>
        <v>538396</v>
      </c>
      <c r="N20" s="475">
        <f t="shared" ref="N20:V20" si="17">+N17+N18+N19</f>
        <v>528368</v>
      </c>
      <c r="O20" s="479">
        <f t="shared" si="17"/>
        <v>1066764</v>
      </c>
      <c r="P20" s="488">
        <f t="shared" si="17"/>
        <v>152</v>
      </c>
      <c r="Q20" s="171">
        <f t="shared" si="17"/>
        <v>1066916</v>
      </c>
      <c r="R20" s="49">
        <f t="shared" si="17"/>
        <v>0</v>
      </c>
      <c r="S20" s="475">
        <f t="shared" si="17"/>
        <v>0</v>
      </c>
      <c r="T20" s="479">
        <f t="shared" si="17"/>
        <v>0</v>
      </c>
      <c r="U20" s="488">
        <f t="shared" si="17"/>
        <v>0</v>
      </c>
      <c r="V20" s="171">
        <f t="shared" si="17"/>
        <v>0</v>
      </c>
      <c r="W20" s="50">
        <f>IF(Q20=0,0,((V20/Q20)-1)*100)</f>
        <v>-100</v>
      </c>
    </row>
    <row r="21" spans="1:23" ht="13.5" thickTop="1" x14ac:dyDescent="0.2">
      <c r="A21" s="346" t="s">
        <v>29</v>
      </c>
      <c r="B21" s="359" t="s">
        <v>20</v>
      </c>
      <c r="C21" s="380">
        <v>1366</v>
      </c>
      <c r="D21" s="381">
        <v>1367</v>
      </c>
      <c r="E21" s="400">
        <f>+C21+D21</f>
        <v>2733</v>
      </c>
      <c r="F21" s="380">
        <v>0</v>
      </c>
      <c r="G21" s="381">
        <v>0</v>
      </c>
      <c r="H21" s="400">
        <f>+F21+G21</f>
        <v>0</v>
      </c>
      <c r="I21" s="383">
        <f t="shared" ref="I21" si="18">IF(E21=0,0,((H21/E21)-1)*100)</f>
        <v>-100</v>
      </c>
      <c r="J21" s="393"/>
      <c r="L21" s="363" t="s">
        <v>21</v>
      </c>
      <c r="M21" s="385">
        <v>209483</v>
      </c>
      <c r="N21" s="476">
        <v>202778</v>
      </c>
      <c r="O21" s="477">
        <f>+M21+N21</f>
        <v>412261</v>
      </c>
      <c r="P21" s="486">
        <v>0</v>
      </c>
      <c r="Q21" s="169">
        <f>+O21+P21</f>
        <v>412261</v>
      </c>
      <c r="R21" s="385">
        <v>0</v>
      </c>
      <c r="S21" s="476">
        <v>0</v>
      </c>
      <c r="T21" s="477">
        <f>+R21+S21</f>
        <v>0</v>
      </c>
      <c r="U21" s="486">
        <v>0</v>
      </c>
      <c r="V21" s="169">
        <f>+T21+U21</f>
        <v>0</v>
      </c>
      <c r="W21" s="386">
        <f t="shared" ref="W21" si="19">IF(Q21=0,0,((V21/Q21)-1)*100)</f>
        <v>-100</v>
      </c>
    </row>
    <row r="22" spans="1:23" x14ac:dyDescent="0.2">
      <c r="A22" s="346" t="s">
        <v>29</v>
      </c>
      <c r="B22" s="359" t="s">
        <v>22</v>
      </c>
      <c r="C22" s="380">
        <v>1381</v>
      </c>
      <c r="D22" s="381">
        <v>1379</v>
      </c>
      <c r="E22" s="401">
        <f>+C22+D22</f>
        <v>2760</v>
      </c>
      <c r="F22" s="380">
        <v>0</v>
      </c>
      <c r="G22" s="381">
        <v>0</v>
      </c>
      <c r="H22" s="401">
        <f>+F22+G22</f>
        <v>0</v>
      </c>
      <c r="I22" s="383">
        <f>IF(E22=0,0,((H22/E22)-1)*100)</f>
        <v>-100</v>
      </c>
      <c r="J22" s="393"/>
      <c r="L22" s="363" t="s">
        <v>22</v>
      </c>
      <c r="M22" s="385">
        <v>209139</v>
      </c>
      <c r="N22" s="476">
        <v>208517</v>
      </c>
      <c r="O22" s="477">
        <f>+M22+N22</f>
        <v>417656</v>
      </c>
      <c r="P22" s="486">
        <v>0</v>
      </c>
      <c r="Q22" s="169">
        <f>+O22+P22</f>
        <v>417656</v>
      </c>
      <c r="R22" s="385">
        <v>0</v>
      </c>
      <c r="S22" s="476">
        <v>0</v>
      </c>
      <c r="T22" s="477">
        <f>+R22+S22</f>
        <v>0</v>
      </c>
      <c r="U22" s="486">
        <v>0</v>
      </c>
      <c r="V22" s="169">
        <f>+T22+U22</f>
        <v>0</v>
      </c>
      <c r="W22" s="386">
        <f>IF(Q22=0,0,((V22/Q22)-1)*100)</f>
        <v>-100</v>
      </c>
    </row>
    <row r="23" spans="1:23" ht="13.5" thickBot="1" x14ac:dyDescent="0.25">
      <c r="A23" s="346" t="s">
        <v>29</v>
      </c>
      <c r="B23" s="359" t="s">
        <v>23</v>
      </c>
      <c r="C23" s="380">
        <v>1288</v>
      </c>
      <c r="D23" s="402">
        <v>1288</v>
      </c>
      <c r="E23" s="403">
        <f t="shared" ref="E23" si="20">+C23+D23</f>
        <v>2576</v>
      </c>
      <c r="F23" s="380">
        <v>0</v>
      </c>
      <c r="G23" s="402">
        <v>0</v>
      </c>
      <c r="H23" s="403">
        <f>+F23+G23</f>
        <v>0</v>
      </c>
      <c r="I23" s="404">
        <f>IF(E23=0,0,((H23/E23)-1)*100)</f>
        <v>-100</v>
      </c>
      <c r="J23" s="393"/>
      <c r="L23" s="363" t="s">
        <v>23</v>
      </c>
      <c r="M23" s="385">
        <v>179796</v>
      </c>
      <c r="N23" s="476">
        <v>174381</v>
      </c>
      <c r="O23" s="477">
        <f t="shared" ref="O23" si="21">+M23+N23</f>
        <v>354177</v>
      </c>
      <c r="P23" s="486">
        <v>0</v>
      </c>
      <c r="Q23" s="169">
        <f t="shared" ref="Q23" si="22">+O23+P23</f>
        <v>354177</v>
      </c>
      <c r="R23" s="385">
        <v>0</v>
      </c>
      <c r="S23" s="476">
        <v>0</v>
      </c>
      <c r="T23" s="477">
        <f>+R23+S23</f>
        <v>0</v>
      </c>
      <c r="U23" s="486">
        <v>0</v>
      </c>
      <c r="V23" s="169">
        <f>+T23+U23</f>
        <v>0</v>
      </c>
      <c r="W23" s="386">
        <f>IF(Q23=0,0,((V23/Q23)-1)*100)</f>
        <v>-100</v>
      </c>
    </row>
    <row r="24" spans="1:23" ht="15.75" customHeight="1" thickTop="1" thickBot="1" x14ac:dyDescent="0.25">
      <c r="A24" s="396" t="s">
        <v>29</v>
      </c>
      <c r="B24" s="133" t="s">
        <v>40</v>
      </c>
      <c r="C24" s="390">
        <f>+C21+C22+C23</f>
        <v>4035</v>
      </c>
      <c r="D24" s="397">
        <f t="shared" ref="D24:H24" si="23">+D21+D22+D23</f>
        <v>4034</v>
      </c>
      <c r="E24" s="398">
        <f t="shared" si="23"/>
        <v>8069</v>
      </c>
      <c r="F24" s="390">
        <f t="shared" si="23"/>
        <v>0</v>
      </c>
      <c r="G24" s="397">
        <f t="shared" si="23"/>
        <v>0</v>
      </c>
      <c r="H24" s="398">
        <f t="shared" si="23"/>
        <v>0</v>
      </c>
      <c r="I24" s="130">
        <f>IF(E24=0,0,((H24/E24)-1)*100)</f>
        <v>-100</v>
      </c>
      <c r="J24" s="396"/>
      <c r="K24" s="399"/>
      <c r="L24" s="47" t="s">
        <v>40</v>
      </c>
      <c r="M24" s="49">
        <f>+M21+M22+M23</f>
        <v>598418</v>
      </c>
      <c r="N24" s="475">
        <f t="shared" ref="N24:V24" si="24">+N21+N22+N23</f>
        <v>585676</v>
      </c>
      <c r="O24" s="479">
        <f t="shared" si="24"/>
        <v>1184094</v>
      </c>
      <c r="P24" s="488">
        <f t="shared" si="24"/>
        <v>0</v>
      </c>
      <c r="Q24" s="171">
        <f t="shared" si="24"/>
        <v>1184094</v>
      </c>
      <c r="R24" s="49">
        <f t="shared" si="24"/>
        <v>0</v>
      </c>
      <c r="S24" s="475">
        <f t="shared" si="24"/>
        <v>0</v>
      </c>
      <c r="T24" s="479">
        <f t="shared" si="24"/>
        <v>0</v>
      </c>
      <c r="U24" s="488">
        <f t="shared" si="24"/>
        <v>0</v>
      </c>
      <c r="V24" s="171">
        <f t="shared" si="24"/>
        <v>0</v>
      </c>
      <c r="W24" s="50">
        <f>IF(Q24=0,0,((V24/Q24)-1)*100)</f>
        <v>-100</v>
      </c>
    </row>
    <row r="25" spans="1:23" s="1" customFormat="1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11726</v>
      </c>
      <c r="D25" s="128">
        <f t="shared" ref="D25:H25" si="25">+D16+D20+D24</f>
        <v>11764</v>
      </c>
      <c r="E25" s="510">
        <f t="shared" si="25"/>
        <v>23490</v>
      </c>
      <c r="F25" s="127">
        <f t="shared" si="25"/>
        <v>2418</v>
      </c>
      <c r="G25" s="129">
        <f t="shared" si="25"/>
        <v>2417</v>
      </c>
      <c r="H25" s="299">
        <f t="shared" si="25"/>
        <v>4835</v>
      </c>
      <c r="I25" s="130">
        <f>IF(E25=0,0,((H25/E25)-1)*100)</f>
        <v>-79.416773094934015</v>
      </c>
      <c r="J25" s="3"/>
      <c r="K25" s="3"/>
      <c r="L25" s="41" t="s">
        <v>62</v>
      </c>
      <c r="M25" s="42">
        <f>+M16+M20+M24</f>
        <v>1773606</v>
      </c>
      <c r="N25" s="42">
        <f t="shared" ref="N25:U25" si="26">+N16+N20+N24</f>
        <v>1764651</v>
      </c>
      <c r="O25" s="511">
        <f t="shared" si="26"/>
        <v>3538257</v>
      </c>
      <c r="P25" s="42">
        <f t="shared" si="26"/>
        <v>523</v>
      </c>
      <c r="Q25" s="511">
        <f t="shared" si="26"/>
        <v>3538780</v>
      </c>
      <c r="R25" s="42">
        <f t="shared" si="26"/>
        <v>302558</v>
      </c>
      <c r="S25" s="42">
        <f t="shared" si="26"/>
        <v>335826</v>
      </c>
      <c r="T25" s="511">
        <f t="shared" si="26"/>
        <v>638384</v>
      </c>
      <c r="U25" s="42">
        <f t="shared" si="26"/>
        <v>0</v>
      </c>
      <c r="V25" s="511">
        <f>+V16+V20+V24</f>
        <v>638384</v>
      </c>
      <c r="W25" s="46">
        <f>IF(Q25=0,0,((V25/Q25)-1)*100)</f>
        <v>-81.960336613183074</v>
      </c>
    </row>
    <row r="26" spans="1:23" ht="14.25" thickTop="1" thickBot="1" x14ac:dyDescent="0.25">
      <c r="A26" s="346" t="s">
        <v>29</v>
      </c>
      <c r="B26" s="126" t="s">
        <v>63</v>
      </c>
      <c r="C26" s="390">
        <f>+C12+C16+C20+C24</f>
        <v>15190</v>
      </c>
      <c r="D26" s="391">
        <f t="shared" ref="D26:H26" si="27">+D12+D16+D20+D24</f>
        <v>15266</v>
      </c>
      <c r="E26" s="405">
        <f t="shared" si="27"/>
        <v>30456</v>
      </c>
      <c r="F26" s="390">
        <f t="shared" si="27"/>
        <v>6148</v>
      </c>
      <c r="G26" s="391">
        <f t="shared" si="27"/>
        <v>6147</v>
      </c>
      <c r="H26" s="405">
        <f t="shared" si="27"/>
        <v>12295</v>
      </c>
      <c r="I26" s="130">
        <f t="shared" si="0"/>
        <v>-59.630286314683481</v>
      </c>
      <c r="J26" s="346"/>
      <c r="L26" s="472" t="s">
        <v>63</v>
      </c>
      <c r="M26" s="43">
        <f>+M12+M16+M20+M24</f>
        <v>2290186</v>
      </c>
      <c r="N26" s="474">
        <f t="shared" ref="N26:V26" si="28">+N12+N16+N20+N24</f>
        <v>2253652</v>
      </c>
      <c r="O26" s="478">
        <f t="shared" si="28"/>
        <v>4543838</v>
      </c>
      <c r="P26" s="487">
        <f t="shared" si="28"/>
        <v>1525</v>
      </c>
      <c r="Q26" s="301">
        <f t="shared" si="28"/>
        <v>4545363</v>
      </c>
      <c r="R26" s="43">
        <f t="shared" si="28"/>
        <v>845844</v>
      </c>
      <c r="S26" s="474">
        <f t="shared" si="28"/>
        <v>858192</v>
      </c>
      <c r="T26" s="478">
        <f t="shared" si="28"/>
        <v>1704036</v>
      </c>
      <c r="U26" s="487">
        <f t="shared" si="28"/>
        <v>0</v>
      </c>
      <c r="V26" s="301">
        <f t="shared" si="28"/>
        <v>1704036</v>
      </c>
      <c r="W26" s="46">
        <f t="shared" si="1"/>
        <v>-62.51045296052262</v>
      </c>
    </row>
    <row r="27" spans="1:23" ht="14.25" thickTop="1" thickBot="1" x14ac:dyDescent="0.25">
      <c r="B27" s="406" t="s">
        <v>60</v>
      </c>
      <c r="C27" s="407"/>
      <c r="D27" s="407"/>
      <c r="E27" s="407"/>
      <c r="F27" s="407"/>
      <c r="G27" s="407"/>
      <c r="H27" s="407"/>
      <c r="I27" s="407"/>
      <c r="J27" s="407"/>
      <c r="L27" s="408" t="s">
        <v>60</v>
      </c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46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46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349"/>
      <c r="C30" s="407"/>
      <c r="D30" s="407"/>
      <c r="E30" s="407"/>
      <c r="F30" s="407"/>
      <c r="G30" s="407"/>
      <c r="H30" s="407"/>
      <c r="I30" s="351"/>
      <c r="J30" s="346"/>
      <c r="L30" s="352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4"/>
    </row>
    <row r="31" spans="1:23" ht="13.5" customHeight="1" thickTop="1" thickBot="1" x14ac:dyDescent="0.25">
      <c r="B31" s="355"/>
      <c r="C31" s="542" t="s">
        <v>64</v>
      </c>
      <c r="D31" s="543"/>
      <c r="E31" s="544"/>
      <c r="F31" s="542" t="s">
        <v>65</v>
      </c>
      <c r="G31" s="543"/>
      <c r="H31" s="544"/>
      <c r="I31" s="356" t="s">
        <v>2</v>
      </c>
      <c r="J31" s="346"/>
      <c r="L31" s="357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358" t="s">
        <v>2</v>
      </c>
    </row>
    <row r="32" spans="1:23" ht="13.5" thickTop="1" x14ac:dyDescent="0.2">
      <c r="B32" s="359" t="s">
        <v>3</v>
      </c>
      <c r="C32" s="360"/>
      <c r="D32" s="361"/>
      <c r="E32" s="109"/>
      <c r="F32" s="360"/>
      <c r="G32" s="361"/>
      <c r="H32" s="109"/>
      <c r="I32" s="362" t="s">
        <v>4</v>
      </c>
      <c r="J32" s="346"/>
      <c r="L32" s="363" t="s">
        <v>3</v>
      </c>
      <c r="M32" s="364"/>
      <c r="N32" s="352"/>
      <c r="O32" s="16"/>
      <c r="P32" s="17"/>
      <c r="Q32" s="20"/>
      <c r="R32" s="364"/>
      <c r="S32" s="352"/>
      <c r="T32" s="16"/>
      <c r="U32" s="17"/>
      <c r="V32" s="20"/>
      <c r="W32" s="365" t="s">
        <v>4</v>
      </c>
    </row>
    <row r="33" spans="1:23" ht="13.5" thickBot="1" x14ac:dyDescent="0.25">
      <c r="B33" s="366"/>
      <c r="C33" s="367" t="s">
        <v>5</v>
      </c>
      <c r="D33" s="368" t="s">
        <v>6</v>
      </c>
      <c r="E33" s="505" t="s">
        <v>7</v>
      </c>
      <c r="F33" s="367" t="s">
        <v>5</v>
      </c>
      <c r="G33" s="368" t="s">
        <v>6</v>
      </c>
      <c r="H33" s="114" t="s">
        <v>7</v>
      </c>
      <c r="I33" s="369"/>
      <c r="J33" s="346"/>
      <c r="L33" s="370"/>
      <c r="M33" s="371" t="s">
        <v>8</v>
      </c>
      <c r="N33" s="372" t="s">
        <v>9</v>
      </c>
      <c r="O33" s="25" t="s">
        <v>31</v>
      </c>
      <c r="P33" s="370" t="s">
        <v>32</v>
      </c>
      <c r="Q33" s="25" t="s">
        <v>7</v>
      </c>
      <c r="R33" s="371" t="s">
        <v>8</v>
      </c>
      <c r="S33" s="372" t="s">
        <v>9</v>
      </c>
      <c r="T33" s="25" t="s">
        <v>31</v>
      </c>
      <c r="U33" s="370" t="s">
        <v>32</v>
      </c>
      <c r="V33" s="25" t="s">
        <v>7</v>
      </c>
      <c r="W33" s="373"/>
    </row>
    <row r="34" spans="1:23" ht="5.25" customHeight="1" thickTop="1" x14ac:dyDescent="0.2">
      <c r="B34" s="359"/>
      <c r="C34" s="374"/>
      <c r="D34" s="375"/>
      <c r="E34" s="118"/>
      <c r="F34" s="374"/>
      <c r="G34" s="375"/>
      <c r="H34" s="118"/>
      <c r="I34" s="376"/>
      <c r="J34" s="346"/>
      <c r="L34" s="363"/>
      <c r="M34" s="377"/>
      <c r="N34" s="378"/>
      <c r="O34" s="31"/>
      <c r="P34" s="32"/>
      <c r="Q34" s="34"/>
      <c r="R34" s="377"/>
      <c r="S34" s="378"/>
      <c r="T34" s="31"/>
      <c r="U34" s="32"/>
      <c r="V34" s="34"/>
      <c r="W34" s="379"/>
    </row>
    <row r="35" spans="1:23" x14ac:dyDescent="0.2">
      <c r="A35" s="346" t="s">
        <v>29</v>
      </c>
      <c r="B35" s="359" t="s">
        <v>10</v>
      </c>
      <c r="C35" s="120">
        <v>1386</v>
      </c>
      <c r="D35" s="122">
        <v>1370</v>
      </c>
      <c r="E35" s="382">
        <f>+C35+D35</f>
        <v>2756</v>
      </c>
      <c r="F35" s="120">
        <v>1148</v>
      </c>
      <c r="G35" s="122">
        <v>1146</v>
      </c>
      <c r="H35" s="382">
        <f>+F35+G35</f>
        <v>2294</v>
      </c>
      <c r="I35" s="383">
        <f t="shared" ref="I35:I39" si="29">IF(E35=0,0,((H35/E35)-1)*100)</f>
        <v>-16.763425253991294</v>
      </c>
      <c r="J35" s="346"/>
      <c r="K35" s="387"/>
      <c r="L35" s="363" t="s">
        <v>10</v>
      </c>
      <c r="M35" s="39">
        <v>192989</v>
      </c>
      <c r="N35" s="37">
        <v>184232</v>
      </c>
      <c r="O35" s="169">
        <f>SUM(M35:N35)</f>
        <v>377221</v>
      </c>
      <c r="P35" s="140">
        <v>283</v>
      </c>
      <c r="Q35" s="169">
        <f>+O35+P35</f>
        <v>377504</v>
      </c>
      <c r="R35" s="39">
        <v>181456</v>
      </c>
      <c r="S35" s="37">
        <v>173812</v>
      </c>
      <c r="T35" s="169">
        <v>355268</v>
      </c>
      <c r="U35" s="140">
        <v>0</v>
      </c>
      <c r="V35" s="169">
        <f>+T35+U35</f>
        <v>355268</v>
      </c>
      <c r="W35" s="386">
        <f t="shared" ref="W35:W43" si="30">IF(Q35=0,0,((V35/Q35)-1)*100)</f>
        <v>-5.8902687123845059</v>
      </c>
    </row>
    <row r="36" spans="1:23" x14ac:dyDescent="0.2">
      <c r="A36" s="346" t="s">
        <v>29</v>
      </c>
      <c r="B36" s="359" t="s">
        <v>11</v>
      </c>
      <c r="C36" s="120">
        <v>1271</v>
      </c>
      <c r="D36" s="122">
        <v>1266</v>
      </c>
      <c r="E36" s="382">
        <f t="shared" ref="E36:E39" si="31">+C36+D36</f>
        <v>2537</v>
      </c>
      <c r="F36" s="120">
        <v>1126</v>
      </c>
      <c r="G36" s="122">
        <v>1125</v>
      </c>
      <c r="H36" s="382">
        <f t="shared" ref="H36:H39" si="32">+F36+G36</f>
        <v>2251</v>
      </c>
      <c r="I36" s="383">
        <f t="shared" si="29"/>
        <v>-11.273157272368939</v>
      </c>
      <c r="J36" s="346"/>
      <c r="K36" s="387"/>
      <c r="L36" s="363" t="s">
        <v>11</v>
      </c>
      <c r="M36" s="39">
        <v>194407</v>
      </c>
      <c r="N36" s="37">
        <v>179363</v>
      </c>
      <c r="O36" s="169">
        <f>SUM(M36:N36)</f>
        <v>373770</v>
      </c>
      <c r="P36" s="140">
        <v>164</v>
      </c>
      <c r="Q36" s="169">
        <f t="shared" ref="Q36:Q39" si="33">+O36+P36</f>
        <v>373934</v>
      </c>
      <c r="R36" s="39">
        <v>181911</v>
      </c>
      <c r="S36" s="37">
        <v>169986</v>
      </c>
      <c r="T36" s="169">
        <v>351892</v>
      </c>
      <c r="U36" s="140">
        <v>0</v>
      </c>
      <c r="V36" s="169">
        <f t="shared" ref="V36:V44" si="34">+T36+U36</f>
        <v>351892</v>
      </c>
      <c r="W36" s="386">
        <f t="shared" si="30"/>
        <v>-5.8946231153091162</v>
      </c>
    </row>
    <row r="37" spans="1:23" ht="13.5" thickBot="1" x14ac:dyDescent="0.25">
      <c r="A37" s="346" t="s">
        <v>29</v>
      </c>
      <c r="B37" s="366" t="s">
        <v>12</v>
      </c>
      <c r="C37" s="124">
        <v>1328</v>
      </c>
      <c r="D37" s="125">
        <v>1307</v>
      </c>
      <c r="E37" s="382">
        <f t="shared" si="31"/>
        <v>2635</v>
      </c>
      <c r="F37" s="124">
        <v>1161</v>
      </c>
      <c r="G37" s="125">
        <v>1159</v>
      </c>
      <c r="H37" s="382">
        <f t="shared" si="32"/>
        <v>2320</v>
      </c>
      <c r="I37" s="383">
        <f t="shared" si="29"/>
        <v>-11.95445920303605</v>
      </c>
      <c r="J37" s="346"/>
      <c r="K37" s="387"/>
      <c r="L37" s="370" t="s">
        <v>12</v>
      </c>
      <c r="M37" s="39">
        <v>217053</v>
      </c>
      <c r="N37" s="37">
        <v>189292</v>
      </c>
      <c r="O37" s="169">
        <f t="shared" ref="O37" si="35">SUM(M37:N37)</f>
        <v>406345</v>
      </c>
      <c r="P37" s="38">
        <v>0</v>
      </c>
      <c r="Q37" s="172">
        <f t="shared" si="33"/>
        <v>406345</v>
      </c>
      <c r="R37" s="39">
        <v>193316</v>
      </c>
      <c r="S37" s="37">
        <v>171568</v>
      </c>
      <c r="T37" s="169">
        <v>364884</v>
      </c>
      <c r="U37" s="38">
        <v>0</v>
      </c>
      <c r="V37" s="172">
        <f t="shared" si="34"/>
        <v>364884</v>
      </c>
      <c r="W37" s="386">
        <f t="shared" si="30"/>
        <v>-10.203398589868218</v>
      </c>
    </row>
    <row r="38" spans="1:23" ht="14.25" thickTop="1" thickBot="1" x14ac:dyDescent="0.25">
      <c r="A38" s="346" t="s">
        <v>29</v>
      </c>
      <c r="B38" s="126" t="s">
        <v>57</v>
      </c>
      <c r="C38" s="390">
        <f t="shared" ref="C38:D38" si="36">+C35+C36+C37</f>
        <v>3985</v>
      </c>
      <c r="D38" s="391">
        <f t="shared" si="36"/>
        <v>3943</v>
      </c>
      <c r="E38" s="392">
        <f t="shared" si="31"/>
        <v>7928</v>
      </c>
      <c r="F38" s="390">
        <f t="shared" ref="F38:G38" si="37">+F35+F36+F37</f>
        <v>3435</v>
      </c>
      <c r="G38" s="391">
        <f t="shared" si="37"/>
        <v>3430</v>
      </c>
      <c r="H38" s="392">
        <f t="shared" si="32"/>
        <v>6865</v>
      </c>
      <c r="I38" s="130">
        <f t="shared" si="29"/>
        <v>-13.408173562058522</v>
      </c>
      <c r="J38" s="346"/>
      <c r="L38" s="41" t="s">
        <v>57</v>
      </c>
      <c r="M38" s="45">
        <f>+M35+M36+M37</f>
        <v>604449</v>
      </c>
      <c r="N38" s="43">
        <f>+N35+N36+N37</f>
        <v>552887</v>
      </c>
      <c r="O38" s="170">
        <f t="shared" ref="O38:O39" si="38">+M38+N38</f>
        <v>1157336</v>
      </c>
      <c r="P38" s="43">
        <f>+P35+P36+P37</f>
        <v>447</v>
      </c>
      <c r="Q38" s="170">
        <f t="shared" si="33"/>
        <v>1157783</v>
      </c>
      <c r="R38" s="45">
        <f>+R35+R36+R37</f>
        <v>556683</v>
      </c>
      <c r="S38" s="43">
        <f>+S35+S36+S37</f>
        <v>515366</v>
      </c>
      <c r="T38" s="170">
        <f t="shared" ref="T38:T43" si="39">+R38+S38</f>
        <v>1072049</v>
      </c>
      <c r="U38" s="43">
        <f>+U35+U36+U37</f>
        <v>0</v>
      </c>
      <c r="V38" s="170">
        <f t="shared" si="34"/>
        <v>1072049</v>
      </c>
      <c r="W38" s="46">
        <f t="shared" si="30"/>
        <v>-7.4050145839073434</v>
      </c>
    </row>
    <row r="39" spans="1:23" ht="13.5" thickTop="1" x14ac:dyDescent="0.2">
      <c r="A39" s="346" t="s">
        <v>29</v>
      </c>
      <c r="B39" s="359" t="s">
        <v>13</v>
      </c>
      <c r="C39" s="380">
        <v>1311</v>
      </c>
      <c r="D39" s="381">
        <v>1303</v>
      </c>
      <c r="E39" s="382">
        <f t="shared" si="31"/>
        <v>2614</v>
      </c>
      <c r="F39" s="380">
        <v>1132</v>
      </c>
      <c r="G39" s="381">
        <v>1130</v>
      </c>
      <c r="H39" s="382">
        <f t="shared" si="32"/>
        <v>2262</v>
      </c>
      <c r="I39" s="383">
        <f t="shared" si="29"/>
        <v>-13.465952563121652</v>
      </c>
      <c r="L39" s="363" t="s">
        <v>13</v>
      </c>
      <c r="M39" s="384">
        <v>202373</v>
      </c>
      <c r="N39" s="385">
        <v>204935</v>
      </c>
      <c r="O39" s="169">
        <f t="shared" si="38"/>
        <v>407308</v>
      </c>
      <c r="P39" s="327">
        <v>45</v>
      </c>
      <c r="Q39" s="172">
        <f t="shared" si="33"/>
        <v>407353</v>
      </c>
      <c r="R39" s="384">
        <v>187276</v>
      </c>
      <c r="S39" s="385">
        <v>189874</v>
      </c>
      <c r="T39" s="169">
        <f t="shared" si="39"/>
        <v>377150</v>
      </c>
      <c r="U39" s="327">
        <v>0</v>
      </c>
      <c r="V39" s="172">
        <f t="shared" si="34"/>
        <v>377150</v>
      </c>
      <c r="W39" s="386">
        <f t="shared" si="30"/>
        <v>-7.4144538029669587</v>
      </c>
    </row>
    <row r="40" spans="1:23" ht="14.25" customHeight="1" x14ac:dyDescent="0.2">
      <c r="A40" s="346" t="s">
        <v>29</v>
      </c>
      <c r="B40" s="359" t="s">
        <v>14</v>
      </c>
      <c r="C40" s="380">
        <v>1208</v>
      </c>
      <c r="D40" s="381">
        <v>1191</v>
      </c>
      <c r="E40" s="382">
        <f>+C40+D40</f>
        <v>2399</v>
      </c>
      <c r="F40" s="380">
        <v>1126</v>
      </c>
      <c r="G40" s="381">
        <v>1131</v>
      </c>
      <c r="H40" s="382">
        <f>+F40+G40</f>
        <v>2257</v>
      </c>
      <c r="I40" s="383">
        <f>IF(E40=0,0,((H40/E40)-1)*100)</f>
        <v>-5.9191329720716945</v>
      </c>
      <c r="J40" s="346"/>
      <c r="L40" s="363" t="s">
        <v>14</v>
      </c>
      <c r="M40" s="384">
        <v>201395</v>
      </c>
      <c r="N40" s="385">
        <v>194336</v>
      </c>
      <c r="O40" s="169">
        <f>+M40+N40</f>
        <v>395731</v>
      </c>
      <c r="P40" s="327">
        <v>0</v>
      </c>
      <c r="Q40" s="172">
        <f>+O40+P40</f>
        <v>395731</v>
      </c>
      <c r="R40" s="384">
        <v>147285</v>
      </c>
      <c r="S40" s="385">
        <v>145281</v>
      </c>
      <c r="T40" s="169">
        <f>+R40+S40</f>
        <v>292566</v>
      </c>
      <c r="U40" s="327">
        <v>0</v>
      </c>
      <c r="V40" s="172">
        <f>+T40+U40</f>
        <v>292566</v>
      </c>
      <c r="W40" s="386">
        <f>IF(Q40=0,0,((V40/Q40)-1)*100)</f>
        <v>-26.069476487816225</v>
      </c>
    </row>
    <row r="41" spans="1:23" ht="13.5" thickBot="1" x14ac:dyDescent="0.25">
      <c r="A41" s="346" t="s">
        <v>29</v>
      </c>
      <c r="B41" s="359" t="s">
        <v>15</v>
      </c>
      <c r="C41" s="380">
        <v>1363</v>
      </c>
      <c r="D41" s="381">
        <v>1355</v>
      </c>
      <c r="E41" s="382">
        <f t="shared" ref="E41" si="40">+C41+D41</f>
        <v>2718</v>
      </c>
      <c r="F41" s="380">
        <v>946</v>
      </c>
      <c r="G41" s="381">
        <v>947</v>
      </c>
      <c r="H41" s="382">
        <f t="shared" ref="H41" si="41">+F41+G41</f>
        <v>1893</v>
      </c>
      <c r="I41" s="383">
        <f>IF(E41=0,0,((H41/E41)-1)*100)</f>
        <v>-30.353200883002206</v>
      </c>
      <c r="J41" s="346"/>
      <c r="L41" s="363" t="s">
        <v>15</v>
      </c>
      <c r="M41" s="384">
        <v>206053</v>
      </c>
      <c r="N41" s="385">
        <v>206231</v>
      </c>
      <c r="O41" s="169">
        <f>+M41+N41</f>
        <v>412284</v>
      </c>
      <c r="P41" s="327">
        <v>0</v>
      </c>
      <c r="Q41" s="172">
        <f>+O41+P41</f>
        <v>412284</v>
      </c>
      <c r="R41" s="384">
        <v>89085</v>
      </c>
      <c r="S41" s="385">
        <v>97596</v>
      </c>
      <c r="T41" s="169">
        <f>+R41+S41</f>
        <v>186681</v>
      </c>
      <c r="U41" s="327">
        <v>0</v>
      </c>
      <c r="V41" s="172">
        <f>+T41+U41</f>
        <v>186681</v>
      </c>
      <c r="W41" s="386">
        <f>IF(Q41=0,0,((V41/Q41)-1)*100)</f>
        <v>-54.720289897255292</v>
      </c>
    </row>
    <row r="42" spans="1:23" ht="14.25" thickTop="1" thickBot="1" x14ac:dyDescent="0.25">
      <c r="A42" s="346" t="s">
        <v>29</v>
      </c>
      <c r="B42" s="126" t="s">
        <v>61</v>
      </c>
      <c r="C42" s="390">
        <f>+C39+C40+C41</f>
        <v>3882</v>
      </c>
      <c r="D42" s="391">
        <f t="shared" ref="D42" si="42">+D39+D40+D41</f>
        <v>3849</v>
      </c>
      <c r="E42" s="392">
        <f t="shared" ref="E42" si="43">+E39+E40+E41</f>
        <v>7731</v>
      </c>
      <c r="F42" s="390">
        <f t="shared" ref="F42" si="44">+F39+F40+F41</f>
        <v>3204</v>
      </c>
      <c r="G42" s="391">
        <f t="shared" ref="G42" si="45">+G39+G40+G41</f>
        <v>3208</v>
      </c>
      <c r="H42" s="392">
        <f t="shared" ref="H42" si="46">+H39+H40+H41</f>
        <v>6412</v>
      </c>
      <c r="I42" s="130">
        <f>IF(E42=0,0,((H42/E42)-1)*100)</f>
        <v>-17.061182253266072</v>
      </c>
      <c r="J42" s="346"/>
      <c r="L42" s="41" t="s">
        <v>61</v>
      </c>
      <c r="M42" s="43">
        <f>+M39+M40+M41</f>
        <v>609821</v>
      </c>
      <c r="N42" s="474">
        <f t="shared" ref="N42" si="47">+N39+N40+N41</f>
        <v>605502</v>
      </c>
      <c r="O42" s="483">
        <f t="shared" ref="O42" si="48">+O39+O40+O41</f>
        <v>1215323</v>
      </c>
      <c r="P42" s="487">
        <f t="shared" ref="P42" si="49">+P39+P40+P41</f>
        <v>45</v>
      </c>
      <c r="Q42" s="170">
        <f t="shared" ref="Q42" si="50">+Q39+Q40+Q41</f>
        <v>1215368</v>
      </c>
      <c r="R42" s="43">
        <f t="shared" ref="R42" si="51">+R39+R40+R41</f>
        <v>423646</v>
      </c>
      <c r="S42" s="474">
        <f t="shared" ref="S42" si="52">+S39+S40+S41</f>
        <v>432751</v>
      </c>
      <c r="T42" s="483">
        <f t="shared" ref="T42" si="53">+T39+T40+T41</f>
        <v>856397</v>
      </c>
      <c r="U42" s="487">
        <f t="shared" ref="U42" si="54">+U39+U40+U41</f>
        <v>0</v>
      </c>
      <c r="V42" s="170">
        <f t="shared" ref="V42" si="55">+V39+V40+V41</f>
        <v>856397</v>
      </c>
      <c r="W42" s="46">
        <f>IF(Q42=0,0,((V42/Q42)-1)*100)</f>
        <v>-29.535992390782052</v>
      </c>
    </row>
    <row r="43" spans="1:23" ht="13.5" thickTop="1" x14ac:dyDescent="0.2">
      <c r="A43" s="346" t="s">
        <v>29</v>
      </c>
      <c r="B43" s="359" t="s">
        <v>16</v>
      </c>
      <c r="C43" s="380">
        <v>1304</v>
      </c>
      <c r="D43" s="381">
        <v>1302</v>
      </c>
      <c r="E43" s="382">
        <f t="shared" ref="E43" si="56">+C43+D43</f>
        <v>2606</v>
      </c>
      <c r="F43" s="380">
        <v>18</v>
      </c>
      <c r="G43" s="381">
        <v>18</v>
      </c>
      <c r="H43" s="382">
        <f t="shared" ref="H43" si="57">+F43+G43</f>
        <v>36</v>
      </c>
      <c r="I43" s="383">
        <f t="shared" ref="I43" si="58">IF(E43=0,0,((H43/E43)-1)*100)</f>
        <v>-98.618572524942437</v>
      </c>
      <c r="J43" s="393"/>
      <c r="L43" s="363" t="s">
        <v>16</v>
      </c>
      <c r="M43" s="384">
        <v>202950</v>
      </c>
      <c r="N43" s="385">
        <v>196801</v>
      </c>
      <c r="O43" s="169">
        <f t="shared" ref="O43" si="59">+M43+N43</f>
        <v>399751</v>
      </c>
      <c r="P43" s="140">
        <v>173</v>
      </c>
      <c r="Q43" s="269">
        <f t="shared" ref="Q43" si="60">+O43+P43</f>
        <v>399924</v>
      </c>
      <c r="R43" s="384">
        <v>810</v>
      </c>
      <c r="S43" s="385">
        <v>2585</v>
      </c>
      <c r="T43" s="169">
        <f t="shared" si="39"/>
        <v>3395</v>
      </c>
      <c r="U43" s="140">
        <v>0</v>
      </c>
      <c r="V43" s="269">
        <f t="shared" si="34"/>
        <v>3395</v>
      </c>
      <c r="W43" s="386">
        <f t="shared" si="30"/>
        <v>-99.15108870685431</v>
      </c>
    </row>
    <row r="44" spans="1:23" x14ac:dyDescent="0.2">
      <c r="A44" s="346" t="s">
        <v>29</v>
      </c>
      <c r="B44" s="359" t="s">
        <v>66</v>
      </c>
      <c r="C44" s="380">
        <v>1308</v>
      </c>
      <c r="D44" s="381">
        <v>1309</v>
      </c>
      <c r="E44" s="382">
        <f>+C44+D44</f>
        <v>2617</v>
      </c>
      <c r="F44" s="380">
        <v>0</v>
      </c>
      <c r="G44" s="381">
        <v>0</v>
      </c>
      <c r="H44" s="382">
        <f>+F44+G44</f>
        <v>0</v>
      </c>
      <c r="I44" s="383">
        <f>IF(E44=0,0,((H44/E44)-1)*100)</f>
        <v>-100</v>
      </c>
      <c r="J44" s="346"/>
      <c r="L44" s="363" t="s">
        <v>66</v>
      </c>
      <c r="M44" s="384">
        <v>177906</v>
      </c>
      <c r="N44" s="385">
        <v>187175</v>
      </c>
      <c r="O44" s="169">
        <f>+M44+N44</f>
        <v>365081</v>
      </c>
      <c r="P44" s="140">
        <v>0</v>
      </c>
      <c r="Q44" s="169">
        <f>+O44+P44</f>
        <v>365081</v>
      </c>
      <c r="R44" s="384">
        <v>0</v>
      </c>
      <c r="S44" s="385">
        <v>0</v>
      </c>
      <c r="T44" s="169">
        <f>+R44+S44</f>
        <v>0</v>
      </c>
      <c r="U44" s="140">
        <v>0</v>
      </c>
      <c r="V44" s="169">
        <f t="shared" si="34"/>
        <v>0</v>
      </c>
      <c r="W44" s="386">
        <f>IF(Q44=0,0,((V44/Q44)-1)*100)</f>
        <v>-100</v>
      </c>
    </row>
    <row r="45" spans="1:23" ht="13.5" thickBot="1" x14ac:dyDescent="0.25">
      <c r="A45" s="346" t="s">
        <v>29</v>
      </c>
      <c r="B45" s="359" t="s">
        <v>18</v>
      </c>
      <c r="C45" s="380">
        <v>1244</v>
      </c>
      <c r="D45" s="381">
        <v>1242</v>
      </c>
      <c r="E45" s="382">
        <f>+C45+D45</f>
        <v>2486</v>
      </c>
      <c r="F45" s="380">
        <v>116</v>
      </c>
      <c r="G45" s="381">
        <v>116</v>
      </c>
      <c r="H45" s="382">
        <f>+F45+G45</f>
        <v>232</v>
      </c>
      <c r="I45" s="383">
        <f>IF(E45=0,0,((H45/E45)-1)*100)</f>
        <v>-90.667739340305715</v>
      </c>
      <c r="J45" s="346"/>
      <c r="L45" s="363" t="s">
        <v>18</v>
      </c>
      <c r="M45" s="385">
        <v>177015</v>
      </c>
      <c r="N45" s="476">
        <v>173837</v>
      </c>
      <c r="O45" s="172">
        <f>+M45+N45</f>
        <v>350852</v>
      </c>
      <c r="P45" s="140">
        <v>337</v>
      </c>
      <c r="Q45" s="169">
        <f>+O45+P45</f>
        <v>351189</v>
      </c>
      <c r="R45" s="385">
        <v>12628</v>
      </c>
      <c r="S45" s="476">
        <v>14497</v>
      </c>
      <c r="T45" s="172">
        <f>+R45+S45</f>
        <v>27125</v>
      </c>
      <c r="U45" s="140">
        <v>0</v>
      </c>
      <c r="V45" s="169">
        <f>+T45+U45</f>
        <v>27125</v>
      </c>
      <c r="W45" s="386">
        <f>IF(Q45=0,0,((V45/Q45)-1)*100)</f>
        <v>-92.276238720461066</v>
      </c>
    </row>
    <row r="46" spans="1:23" ht="15.75" customHeight="1" thickTop="1" thickBot="1" x14ac:dyDescent="0.25">
      <c r="A46" s="396" t="s">
        <v>29</v>
      </c>
      <c r="B46" s="133" t="s">
        <v>19</v>
      </c>
      <c r="C46" s="390">
        <f>+C43+C44+C45</f>
        <v>3856</v>
      </c>
      <c r="D46" s="397">
        <f>+D43+D44+D45</f>
        <v>3853</v>
      </c>
      <c r="E46" s="398">
        <f t="shared" ref="E46" si="61">+E43+E44+E45</f>
        <v>7709</v>
      </c>
      <c r="F46" s="390">
        <f t="shared" ref="F46" si="62">+F43+F44+F45</f>
        <v>134</v>
      </c>
      <c r="G46" s="397">
        <f t="shared" ref="G46" si="63">+G43+G44+G45</f>
        <v>134</v>
      </c>
      <c r="H46" s="398">
        <f t="shared" ref="H46" si="64">+H43+H44+H45</f>
        <v>268</v>
      </c>
      <c r="I46" s="130">
        <f>IF(E46=0,0,((H46/E46)-1)*100)</f>
        <v>-96.523543909715912</v>
      </c>
      <c r="J46" s="396"/>
      <c r="K46" s="399"/>
      <c r="L46" s="47" t="s">
        <v>19</v>
      </c>
      <c r="M46" s="49">
        <f>+M43+M44+M45</f>
        <v>557871</v>
      </c>
      <c r="N46" s="475">
        <f t="shared" ref="N46" si="65">+N43+N44+N45</f>
        <v>557813</v>
      </c>
      <c r="O46" s="479">
        <f t="shared" ref="O46" si="66">+O43+O44+O45</f>
        <v>1115684</v>
      </c>
      <c r="P46" s="488">
        <f t="shared" ref="P46" si="67">+P43+P44+P45</f>
        <v>510</v>
      </c>
      <c r="Q46" s="171">
        <f t="shared" ref="Q46" si="68">+Q43+Q44+Q45</f>
        <v>1116194</v>
      </c>
      <c r="R46" s="49">
        <f t="shared" ref="R46" si="69">+R43+R44+R45</f>
        <v>13438</v>
      </c>
      <c r="S46" s="475">
        <f t="shared" ref="S46" si="70">+S43+S44+S45</f>
        <v>17082</v>
      </c>
      <c r="T46" s="479">
        <f t="shared" ref="T46" si="71">+T43+T44+T45</f>
        <v>30520</v>
      </c>
      <c r="U46" s="488">
        <f t="shared" ref="U46" si="72">+U43+U44+U45</f>
        <v>0</v>
      </c>
      <c r="V46" s="171">
        <f t="shared" ref="V46" si="73">+V43+V44+V45</f>
        <v>30520</v>
      </c>
      <c r="W46" s="50">
        <f>IF(Q46=0,0,((V46/Q46)-1)*100)</f>
        <v>-97.265708290852672</v>
      </c>
    </row>
    <row r="47" spans="1:23" ht="13.5" thickTop="1" x14ac:dyDescent="0.2">
      <c r="A47" s="346" t="s">
        <v>29</v>
      </c>
      <c r="B47" s="359" t="s">
        <v>20</v>
      </c>
      <c r="C47" s="380">
        <v>1209</v>
      </c>
      <c r="D47" s="381">
        <v>1206</v>
      </c>
      <c r="E47" s="400">
        <f>+C47+D47</f>
        <v>2415</v>
      </c>
      <c r="F47" s="380">
        <v>585</v>
      </c>
      <c r="G47" s="381">
        <v>584</v>
      </c>
      <c r="H47" s="400">
        <f>+F47+G47</f>
        <v>1169</v>
      </c>
      <c r="I47" s="383">
        <f t="shared" ref="I47" si="74">IF(E47=0,0,((H47/E47)-1)*100)</f>
        <v>-51.594202898550719</v>
      </c>
      <c r="J47" s="346"/>
      <c r="L47" s="363" t="s">
        <v>21</v>
      </c>
      <c r="M47" s="385">
        <v>179675</v>
      </c>
      <c r="N47" s="476">
        <v>174526</v>
      </c>
      <c r="O47" s="172">
        <f>+M47+N47</f>
        <v>354201</v>
      </c>
      <c r="P47" s="140">
        <v>0</v>
      </c>
      <c r="Q47" s="169">
        <f>+O47+P47</f>
        <v>354201</v>
      </c>
      <c r="R47" s="385">
        <v>58802</v>
      </c>
      <c r="S47" s="476">
        <v>60050</v>
      </c>
      <c r="T47" s="172">
        <f>+R47+S47</f>
        <v>118852</v>
      </c>
      <c r="U47" s="140">
        <v>0</v>
      </c>
      <c r="V47" s="169">
        <f>+T47+U47</f>
        <v>118852</v>
      </c>
      <c r="W47" s="386">
        <f t="shared" ref="W47" si="75">IF(Q47=0,0,((V47/Q47)-1)*100)</f>
        <v>-66.445041092487031</v>
      </c>
    </row>
    <row r="48" spans="1:23" x14ac:dyDescent="0.2">
      <c r="A48" s="346" t="s">
        <v>29</v>
      </c>
      <c r="B48" s="359" t="s">
        <v>22</v>
      </c>
      <c r="C48" s="380">
        <v>1248</v>
      </c>
      <c r="D48" s="381">
        <v>1252</v>
      </c>
      <c r="E48" s="401">
        <f>+C48+D48</f>
        <v>2500</v>
      </c>
      <c r="F48" s="380">
        <v>714</v>
      </c>
      <c r="G48" s="381">
        <v>717</v>
      </c>
      <c r="H48" s="401">
        <f>+F48+G48</f>
        <v>1431</v>
      </c>
      <c r="I48" s="383">
        <f>IF(E48=0,0,((H48/E48)-1)*100)</f>
        <v>-42.76</v>
      </c>
      <c r="J48" s="346"/>
      <c r="L48" s="363" t="s">
        <v>22</v>
      </c>
      <c r="M48" s="385">
        <v>190615</v>
      </c>
      <c r="N48" s="476">
        <v>191144</v>
      </c>
      <c r="O48" s="169">
        <f>+M48+N48</f>
        <v>381759</v>
      </c>
      <c r="P48" s="486">
        <v>0</v>
      </c>
      <c r="Q48" s="169">
        <f>+O48+P48</f>
        <v>381759</v>
      </c>
      <c r="R48" s="385">
        <v>81191</v>
      </c>
      <c r="S48" s="476">
        <v>84797</v>
      </c>
      <c r="T48" s="169">
        <f>+R48+S48</f>
        <v>165988</v>
      </c>
      <c r="U48" s="486">
        <v>0</v>
      </c>
      <c r="V48" s="169">
        <f>+T48+U48</f>
        <v>165988</v>
      </c>
      <c r="W48" s="386">
        <f>IF(Q48=0,0,((V48/Q48)-1)*100)</f>
        <v>-56.520213013969546</v>
      </c>
    </row>
    <row r="49" spans="1:23" ht="13.5" thickBot="1" x14ac:dyDescent="0.25">
      <c r="A49" s="346" t="s">
        <v>29</v>
      </c>
      <c r="B49" s="359" t="s">
        <v>23</v>
      </c>
      <c r="C49" s="380">
        <v>1062</v>
      </c>
      <c r="D49" s="402">
        <v>1061</v>
      </c>
      <c r="E49" s="403">
        <f t="shared" ref="E49" si="76">+C49+D49</f>
        <v>2123</v>
      </c>
      <c r="F49" s="380">
        <v>782</v>
      </c>
      <c r="G49" s="402">
        <v>781</v>
      </c>
      <c r="H49" s="403">
        <f t="shared" ref="H49" si="77">+F49+G49</f>
        <v>1563</v>
      </c>
      <c r="I49" s="404">
        <f>IF(E49=0,0,((H49/E49)-1)*100)</f>
        <v>-26.377767310409794</v>
      </c>
      <c r="J49" s="346"/>
      <c r="L49" s="363" t="s">
        <v>23</v>
      </c>
      <c r="M49" s="385">
        <v>155164</v>
      </c>
      <c r="N49" s="476">
        <v>150879</v>
      </c>
      <c r="O49" s="169">
        <f t="shared" ref="O49" si="78">+M49+N49</f>
        <v>306043</v>
      </c>
      <c r="P49" s="486">
        <v>0</v>
      </c>
      <c r="Q49" s="169">
        <f t="shared" ref="Q49" si="79">+O49+P49</f>
        <v>306043</v>
      </c>
      <c r="R49" s="385">
        <v>100355</v>
      </c>
      <c r="S49" s="476">
        <v>101205</v>
      </c>
      <c r="T49" s="169">
        <f>+R49+S49</f>
        <v>201560</v>
      </c>
      <c r="U49" s="486">
        <v>0</v>
      </c>
      <c r="V49" s="169">
        <f>+T49+U49</f>
        <v>201560</v>
      </c>
      <c r="W49" s="386">
        <f>IF(Q49=0,0,((V49/Q49)-1)*100)</f>
        <v>-34.139973794532139</v>
      </c>
    </row>
    <row r="50" spans="1:23" ht="15.75" customHeight="1" thickTop="1" thickBot="1" x14ac:dyDescent="0.25">
      <c r="A50" s="396" t="s">
        <v>29</v>
      </c>
      <c r="B50" s="133" t="s">
        <v>40</v>
      </c>
      <c r="C50" s="390">
        <f>+C47+C48+C49</f>
        <v>3519</v>
      </c>
      <c r="D50" s="397">
        <f t="shared" ref="D50" si="80">+D47+D48+D49</f>
        <v>3519</v>
      </c>
      <c r="E50" s="398">
        <f t="shared" ref="E50" si="81">+E47+E48+E49</f>
        <v>7038</v>
      </c>
      <c r="F50" s="390">
        <f t="shared" ref="F50" si="82">+F47+F48+F49</f>
        <v>2081</v>
      </c>
      <c r="G50" s="397">
        <f t="shared" ref="G50" si="83">+G47+G48+G49</f>
        <v>2082</v>
      </c>
      <c r="H50" s="398">
        <f t="shared" ref="H50" si="84">+H47+H48+H49</f>
        <v>4163</v>
      </c>
      <c r="I50" s="130">
        <f>IF(E50=0,0,((H50/E50)-1)*100)</f>
        <v>-40.849673202614376</v>
      </c>
      <c r="J50" s="396"/>
      <c r="K50" s="399"/>
      <c r="L50" s="47" t="s">
        <v>40</v>
      </c>
      <c r="M50" s="49">
        <f>+M47+M48+M49</f>
        <v>525454</v>
      </c>
      <c r="N50" s="475">
        <f t="shared" ref="N50" si="85">+N47+N48+N49</f>
        <v>516549</v>
      </c>
      <c r="O50" s="479">
        <f t="shared" ref="O50" si="86">+O47+O48+O49</f>
        <v>1042003</v>
      </c>
      <c r="P50" s="488">
        <f t="shared" ref="P50" si="87">+P47+P48+P49</f>
        <v>0</v>
      </c>
      <c r="Q50" s="171">
        <f t="shared" ref="Q50" si="88">+Q47+Q48+Q49</f>
        <v>1042003</v>
      </c>
      <c r="R50" s="49">
        <f t="shared" ref="R50" si="89">+R47+R48+R49</f>
        <v>240348</v>
      </c>
      <c r="S50" s="475">
        <f t="shared" ref="S50" si="90">+S47+S48+S49</f>
        <v>246052</v>
      </c>
      <c r="T50" s="479">
        <f t="shared" ref="T50" si="91">+T47+T48+T49</f>
        <v>486400</v>
      </c>
      <c r="U50" s="488">
        <f t="shared" ref="U50" si="92">+U47+U48+U49</f>
        <v>0</v>
      </c>
      <c r="V50" s="171">
        <f t="shared" ref="V50" si="93">+V47+V48+V49</f>
        <v>486400</v>
      </c>
      <c r="W50" s="50">
        <f>IF(Q50=0,0,((V50/Q50)-1)*100)</f>
        <v>-53.320671821482279</v>
      </c>
    </row>
    <row r="51" spans="1:23" s="1" customFormat="1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11257</v>
      </c>
      <c r="D51" s="128">
        <f t="shared" ref="D51:H51" si="94">+D42+D46+D50</f>
        <v>11221</v>
      </c>
      <c r="E51" s="510">
        <f t="shared" si="94"/>
        <v>22478</v>
      </c>
      <c r="F51" s="127">
        <f t="shared" si="94"/>
        <v>5419</v>
      </c>
      <c r="G51" s="129">
        <f t="shared" si="94"/>
        <v>5424</v>
      </c>
      <c r="H51" s="299">
        <f t="shared" si="94"/>
        <v>10843</v>
      </c>
      <c r="I51" s="130">
        <f>IF(E51=0,0,((H51/E51)-1)*100)</f>
        <v>-51.761722573182666</v>
      </c>
      <c r="J51" s="3"/>
      <c r="K51" s="3"/>
      <c r="L51" s="41" t="s">
        <v>62</v>
      </c>
      <c r="M51" s="42">
        <f>+M42+M46+M50</f>
        <v>1693146</v>
      </c>
      <c r="N51" s="42">
        <f t="shared" ref="N51" si="95">+N42+N46+N50</f>
        <v>1679864</v>
      </c>
      <c r="O51" s="511">
        <f t="shared" ref="O51" si="96">+O42+O46+O50</f>
        <v>3373010</v>
      </c>
      <c r="P51" s="42">
        <f t="shared" ref="P51" si="97">+P42+P46+P50</f>
        <v>555</v>
      </c>
      <c r="Q51" s="511">
        <f t="shared" ref="Q51" si="98">+Q42+Q46+Q50</f>
        <v>3373565</v>
      </c>
      <c r="R51" s="42">
        <f t="shared" ref="R51" si="99">+R42+R46+R50</f>
        <v>677432</v>
      </c>
      <c r="S51" s="42">
        <f t="shared" ref="S51" si="100">+S42+S46+S50</f>
        <v>695885</v>
      </c>
      <c r="T51" s="511">
        <f t="shared" ref="T51" si="101">+T42+T46+T50</f>
        <v>1373317</v>
      </c>
      <c r="U51" s="42">
        <f t="shared" ref="U51" si="102">+U42+U46+U50</f>
        <v>0</v>
      </c>
      <c r="V51" s="511">
        <f>+V42+V46+V50</f>
        <v>1373317</v>
      </c>
      <c r="W51" s="46">
        <f>IF(Q51=0,0,((V51/Q51)-1)*100)</f>
        <v>-59.29181740977274</v>
      </c>
    </row>
    <row r="52" spans="1:23" ht="14.25" thickTop="1" thickBot="1" x14ac:dyDescent="0.25">
      <c r="A52" s="346" t="s">
        <v>29</v>
      </c>
      <c r="B52" s="126" t="s">
        <v>63</v>
      </c>
      <c r="C52" s="390">
        <f>+C38+C42+C46+C50</f>
        <v>15242</v>
      </c>
      <c r="D52" s="391">
        <f t="shared" ref="D52:H52" si="103">+D38+D42+D46+D50</f>
        <v>15164</v>
      </c>
      <c r="E52" s="405">
        <f t="shared" si="103"/>
        <v>30406</v>
      </c>
      <c r="F52" s="390">
        <f t="shared" si="103"/>
        <v>8854</v>
      </c>
      <c r="G52" s="391">
        <f t="shared" si="103"/>
        <v>8854</v>
      </c>
      <c r="H52" s="405">
        <f t="shared" si="103"/>
        <v>17708</v>
      </c>
      <c r="I52" s="130">
        <f t="shared" ref="I52" si="104">IF(E52=0,0,((H52/E52)-1)*100)</f>
        <v>-41.76149444188647</v>
      </c>
      <c r="J52" s="346"/>
      <c r="L52" s="472" t="s">
        <v>63</v>
      </c>
      <c r="M52" s="43">
        <f>+M38+M42+M46+M50</f>
        <v>2297595</v>
      </c>
      <c r="N52" s="474">
        <f t="shared" ref="N52:V52" si="105">+N38+N42+N46+N50</f>
        <v>2232751</v>
      </c>
      <c r="O52" s="478">
        <f t="shared" si="105"/>
        <v>4530346</v>
      </c>
      <c r="P52" s="487">
        <f t="shared" si="105"/>
        <v>1002</v>
      </c>
      <c r="Q52" s="301">
        <f t="shared" si="105"/>
        <v>4531348</v>
      </c>
      <c r="R52" s="43">
        <f t="shared" si="105"/>
        <v>1234115</v>
      </c>
      <c r="S52" s="474">
        <f t="shared" si="105"/>
        <v>1211251</v>
      </c>
      <c r="T52" s="478">
        <f t="shared" si="105"/>
        <v>2445366</v>
      </c>
      <c r="U52" s="487">
        <f t="shared" si="105"/>
        <v>0</v>
      </c>
      <c r="V52" s="301">
        <f t="shared" si="105"/>
        <v>2445366</v>
      </c>
      <c r="W52" s="46">
        <f t="shared" ref="W52" si="106">IF(Q52=0,0,((V52/Q52)-1)*100)</f>
        <v>-46.034469213134813</v>
      </c>
    </row>
    <row r="53" spans="1:23" ht="14.25" thickTop="1" thickBot="1" x14ac:dyDescent="0.25">
      <c r="B53" s="406" t="s">
        <v>60</v>
      </c>
      <c r="C53" s="407"/>
      <c r="D53" s="407"/>
      <c r="E53" s="407"/>
      <c r="F53" s="407"/>
      <c r="G53" s="407"/>
      <c r="H53" s="407"/>
      <c r="I53" s="407"/>
      <c r="J53" s="346"/>
      <c r="L53" s="408" t="s">
        <v>60</v>
      </c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46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46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349"/>
      <c r="C56" s="407"/>
      <c r="D56" s="407"/>
      <c r="E56" s="407"/>
      <c r="F56" s="407"/>
      <c r="G56" s="407"/>
      <c r="H56" s="407"/>
      <c r="I56" s="351"/>
      <c r="J56" s="346"/>
      <c r="L56" s="352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4"/>
    </row>
    <row r="57" spans="1:23" ht="13.5" customHeight="1" thickTop="1" thickBot="1" x14ac:dyDescent="0.25">
      <c r="B57" s="355"/>
      <c r="C57" s="542" t="s">
        <v>64</v>
      </c>
      <c r="D57" s="543"/>
      <c r="E57" s="544"/>
      <c r="F57" s="542" t="s">
        <v>65</v>
      </c>
      <c r="G57" s="543"/>
      <c r="H57" s="544"/>
      <c r="I57" s="356" t="s">
        <v>2</v>
      </c>
      <c r="J57" s="346"/>
      <c r="L57" s="357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358" t="s">
        <v>2</v>
      </c>
    </row>
    <row r="58" spans="1:23" ht="13.5" thickTop="1" x14ac:dyDescent="0.2">
      <c r="B58" s="359" t="s">
        <v>3</v>
      </c>
      <c r="C58" s="360"/>
      <c r="D58" s="361"/>
      <c r="E58" s="109"/>
      <c r="F58" s="360"/>
      <c r="G58" s="361"/>
      <c r="H58" s="109"/>
      <c r="I58" s="362" t="s">
        <v>4</v>
      </c>
      <c r="J58" s="346"/>
      <c r="L58" s="363" t="s">
        <v>3</v>
      </c>
      <c r="M58" s="364"/>
      <c r="N58" s="352"/>
      <c r="O58" s="16"/>
      <c r="P58" s="17"/>
      <c r="Q58" s="20"/>
      <c r="R58" s="364"/>
      <c r="S58" s="352"/>
      <c r="T58" s="16"/>
      <c r="U58" s="17"/>
      <c r="V58" s="20"/>
      <c r="W58" s="365" t="s">
        <v>4</v>
      </c>
    </row>
    <row r="59" spans="1:23" ht="13.5" thickBot="1" x14ac:dyDescent="0.25">
      <c r="B59" s="366" t="s">
        <v>29</v>
      </c>
      <c r="C59" s="367" t="s">
        <v>5</v>
      </c>
      <c r="D59" s="368" t="s">
        <v>6</v>
      </c>
      <c r="E59" s="505" t="s">
        <v>7</v>
      </c>
      <c r="F59" s="367" t="s">
        <v>5</v>
      </c>
      <c r="G59" s="368" t="s">
        <v>6</v>
      </c>
      <c r="H59" s="114" t="s">
        <v>7</v>
      </c>
      <c r="I59" s="369"/>
      <c r="J59" s="346"/>
      <c r="L59" s="370"/>
      <c r="M59" s="371" t="s">
        <v>8</v>
      </c>
      <c r="N59" s="372" t="s">
        <v>9</v>
      </c>
      <c r="O59" s="25" t="s">
        <v>31</v>
      </c>
      <c r="P59" s="370" t="s">
        <v>32</v>
      </c>
      <c r="Q59" s="25" t="s">
        <v>7</v>
      </c>
      <c r="R59" s="371" t="s">
        <v>8</v>
      </c>
      <c r="S59" s="372" t="s">
        <v>9</v>
      </c>
      <c r="T59" s="25" t="s">
        <v>31</v>
      </c>
      <c r="U59" s="370" t="s">
        <v>32</v>
      </c>
      <c r="V59" s="25" t="s">
        <v>7</v>
      </c>
      <c r="W59" s="373"/>
    </row>
    <row r="60" spans="1:23" ht="5.25" customHeight="1" thickTop="1" x14ac:dyDescent="0.2">
      <c r="B60" s="359"/>
      <c r="C60" s="374"/>
      <c r="D60" s="375"/>
      <c r="E60" s="118"/>
      <c r="F60" s="374"/>
      <c r="G60" s="375"/>
      <c r="H60" s="118"/>
      <c r="I60" s="376"/>
      <c r="J60" s="346"/>
      <c r="L60" s="363"/>
      <c r="M60" s="377"/>
      <c r="N60" s="378"/>
      <c r="O60" s="31"/>
      <c r="P60" s="141"/>
      <c r="Q60" s="409"/>
      <c r="R60" s="377"/>
      <c r="S60" s="378"/>
      <c r="T60" s="31"/>
      <c r="U60" s="141"/>
      <c r="V60" s="409"/>
      <c r="W60" s="379"/>
    </row>
    <row r="61" spans="1:23" x14ac:dyDescent="0.2">
      <c r="A61" s="346" t="s">
        <v>29</v>
      </c>
      <c r="B61" s="359" t="s">
        <v>10</v>
      </c>
      <c r="C61" s="380">
        <f t="shared" ref="C61:H67" si="107">+C9+C35</f>
        <v>2492</v>
      </c>
      <c r="D61" s="381">
        <f t="shared" si="107"/>
        <v>2491</v>
      </c>
      <c r="E61" s="382">
        <f t="shared" si="107"/>
        <v>4983</v>
      </c>
      <c r="F61" s="380">
        <f t="shared" si="107"/>
        <v>2438</v>
      </c>
      <c r="G61" s="381">
        <f t="shared" si="107"/>
        <v>2436</v>
      </c>
      <c r="H61" s="382">
        <f t="shared" si="107"/>
        <v>4874</v>
      </c>
      <c r="I61" s="383">
        <f t="shared" ref="I61:I65" si="108">IF(E61=0,0,((H61/E61)-1)*100)</f>
        <v>-2.1874372867750402</v>
      </c>
      <c r="J61" s="346"/>
      <c r="K61" s="387"/>
      <c r="L61" s="363" t="s">
        <v>10</v>
      </c>
      <c r="M61" s="384">
        <f t="shared" ref="M61:N63" si="109">+M9+M35</f>
        <v>339093</v>
      </c>
      <c r="N61" s="385">
        <f t="shared" si="109"/>
        <v>336117</v>
      </c>
      <c r="O61" s="169">
        <f>SUM(M61:N61)</f>
        <v>675210</v>
      </c>
      <c r="P61" s="140">
        <f>+P9+P35</f>
        <v>965</v>
      </c>
      <c r="Q61" s="169">
        <f>+O61+P61</f>
        <v>676175</v>
      </c>
      <c r="R61" s="384">
        <f t="shared" ref="R61:S63" si="110">+R9+R35</f>
        <v>361179</v>
      </c>
      <c r="S61" s="385">
        <f t="shared" si="110"/>
        <v>354862</v>
      </c>
      <c r="T61" s="169">
        <f>SUM(R61:S61)</f>
        <v>716041</v>
      </c>
      <c r="U61" s="140">
        <f>+U9+U35</f>
        <v>0</v>
      </c>
      <c r="V61" s="169">
        <f>+T61+U61</f>
        <v>716041</v>
      </c>
      <c r="W61" s="386">
        <f t="shared" ref="W61:W69" si="111">IF(Q61=0,0,((V61/Q61)-1)*100)</f>
        <v>5.8958109956742</v>
      </c>
    </row>
    <row r="62" spans="1:23" x14ac:dyDescent="0.2">
      <c r="A62" s="346" t="s">
        <v>29</v>
      </c>
      <c r="B62" s="359" t="s">
        <v>11</v>
      </c>
      <c r="C62" s="380">
        <f t="shared" si="107"/>
        <v>2371</v>
      </c>
      <c r="D62" s="381">
        <f t="shared" si="107"/>
        <v>2369</v>
      </c>
      <c r="E62" s="382">
        <f t="shared" si="107"/>
        <v>4740</v>
      </c>
      <c r="F62" s="380">
        <f t="shared" si="107"/>
        <v>2343</v>
      </c>
      <c r="G62" s="381">
        <f t="shared" si="107"/>
        <v>2343</v>
      </c>
      <c r="H62" s="382">
        <f t="shared" si="107"/>
        <v>4686</v>
      </c>
      <c r="I62" s="383">
        <f t="shared" si="108"/>
        <v>-1.1392405063291089</v>
      </c>
      <c r="J62" s="346"/>
      <c r="K62" s="387"/>
      <c r="L62" s="363" t="s">
        <v>11</v>
      </c>
      <c r="M62" s="384">
        <f t="shared" si="109"/>
        <v>356364</v>
      </c>
      <c r="N62" s="385">
        <f t="shared" si="109"/>
        <v>327240</v>
      </c>
      <c r="O62" s="169">
        <f>SUM(M62:N62)</f>
        <v>683604</v>
      </c>
      <c r="P62" s="140">
        <f>+P10+P36</f>
        <v>180</v>
      </c>
      <c r="Q62" s="169">
        <f>+O62+P62</f>
        <v>683784</v>
      </c>
      <c r="R62" s="384">
        <f t="shared" si="110"/>
        <v>352571</v>
      </c>
      <c r="S62" s="385">
        <f t="shared" si="110"/>
        <v>332931</v>
      </c>
      <c r="T62" s="169">
        <f>SUM(R62:S62)</f>
        <v>685502</v>
      </c>
      <c r="U62" s="140">
        <f>+U10+U36</f>
        <v>0</v>
      </c>
      <c r="V62" s="169">
        <f>+T62+U62</f>
        <v>685502</v>
      </c>
      <c r="W62" s="386">
        <f t="shared" si="111"/>
        <v>0.25124893241139645</v>
      </c>
    </row>
    <row r="63" spans="1:23" ht="13.5" thickBot="1" x14ac:dyDescent="0.25">
      <c r="A63" s="346" t="s">
        <v>29</v>
      </c>
      <c r="B63" s="366" t="s">
        <v>12</v>
      </c>
      <c r="C63" s="388">
        <f t="shared" si="107"/>
        <v>2586</v>
      </c>
      <c r="D63" s="389">
        <f t="shared" si="107"/>
        <v>2585</v>
      </c>
      <c r="E63" s="382">
        <f t="shared" si="107"/>
        <v>5171</v>
      </c>
      <c r="F63" s="388">
        <f t="shared" si="107"/>
        <v>2384</v>
      </c>
      <c r="G63" s="389">
        <f t="shared" si="107"/>
        <v>2381</v>
      </c>
      <c r="H63" s="382">
        <f t="shared" si="107"/>
        <v>4765</v>
      </c>
      <c r="I63" s="383">
        <f t="shared" si="108"/>
        <v>-7.8514794043705312</v>
      </c>
      <c r="J63" s="346"/>
      <c r="K63" s="387"/>
      <c r="L63" s="370" t="s">
        <v>12</v>
      </c>
      <c r="M63" s="384">
        <f t="shared" si="109"/>
        <v>425572</v>
      </c>
      <c r="N63" s="385">
        <f t="shared" si="109"/>
        <v>378531</v>
      </c>
      <c r="O63" s="169">
        <f>SUM(M63:N63)</f>
        <v>804103</v>
      </c>
      <c r="P63" s="140">
        <f>+P11+P37</f>
        <v>304</v>
      </c>
      <c r="Q63" s="169">
        <f>+O63+P63</f>
        <v>804407</v>
      </c>
      <c r="R63" s="384">
        <f t="shared" si="110"/>
        <v>386219</v>
      </c>
      <c r="S63" s="385">
        <f t="shared" si="110"/>
        <v>349939</v>
      </c>
      <c r="T63" s="169">
        <f>SUM(R63:S63)</f>
        <v>736158</v>
      </c>
      <c r="U63" s="140">
        <f>+U11+U37</f>
        <v>0</v>
      </c>
      <c r="V63" s="169">
        <f>+T63+U63</f>
        <v>736158</v>
      </c>
      <c r="W63" s="386">
        <f t="shared" si="111"/>
        <v>-8.484386635123764</v>
      </c>
    </row>
    <row r="64" spans="1:23" ht="14.25" thickTop="1" thickBot="1" x14ac:dyDescent="0.25">
      <c r="A64" s="346" t="s">
        <v>29</v>
      </c>
      <c r="B64" s="126" t="s">
        <v>57</v>
      </c>
      <c r="C64" s="390">
        <f t="shared" si="107"/>
        <v>7449</v>
      </c>
      <c r="D64" s="391">
        <f t="shared" si="107"/>
        <v>7445</v>
      </c>
      <c r="E64" s="392">
        <f t="shared" si="107"/>
        <v>14894</v>
      </c>
      <c r="F64" s="390">
        <f t="shared" si="107"/>
        <v>7165</v>
      </c>
      <c r="G64" s="391">
        <f t="shared" si="107"/>
        <v>7160</v>
      </c>
      <c r="H64" s="392">
        <f t="shared" si="107"/>
        <v>14325</v>
      </c>
      <c r="I64" s="130">
        <f t="shared" si="108"/>
        <v>-3.8203303343628314</v>
      </c>
      <c r="J64" s="346"/>
      <c r="L64" s="41" t="s">
        <v>57</v>
      </c>
      <c r="M64" s="45">
        <f t="shared" ref="M64:Q64" si="112">+M61+M62+M63</f>
        <v>1121029</v>
      </c>
      <c r="N64" s="43">
        <f t="shared" si="112"/>
        <v>1041888</v>
      </c>
      <c r="O64" s="170">
        <f t="shared" si="112"/>
        <v>2162917</v>
      </c>
      <c r="P64" s="43">
        <f t="shared" si="112"/>
        <v>1449</v>
      </c>
      <c r="Q64" s="170">
        <f t="shared" si="112"/>
        <v>2164366</v>
      </c>
      <c r="R64" s="45">
        <f t="shared" ref="R64:V64" si="113">+R61+R62+R63</f>
        <v>1099969</v>
      </c>
      <c r="S64" s="43">
        <f t="shared" si="113"/>
        <v>1037732</v>
      </c>
      <c r="T64" s="170">
        <f t="shared" si="113"/>
        <v>2137701</v>
      </c>
      <c r="U64" s="43">
        <f t="shared" si="113"/>
        <v>0</v>
      </c>
      <c r="V64" s="170">
        <f t="shared" si="113"/>
        <v>2137701</v>
      </c>
      <c r="W64" s="46">
        <f t="shared" si="111"/>
        <v>-1.2320005026876246</v>
      </c>
    </row>
    <row r="65" spans="1:23" ht="13.5" thickTop="1" x14ac:dyDescent="0.2">
      <c r="A65" s="346" t="s">
        <v>29</v>
      </c>
      <c r="B65" s="359" t="s">
        <v>13</v>
      </c>
      <c r="C65" s="380">
        <f t="shared" si="107"/>
        <v>2717</v>
      </c>
      <c r="D65" s="381">
        <f t="shared" si="107"/>
        <v>2719</v>
      </c>
      <c r="E65" s="382">
        <f t="shared" si="107"/>
        <v>5436</v>
      </c>
      <c r="F65" s="380">
        <f t="shared" si="107"/>
        <v>2431</v>
      </c>
      <c r="G65" s="381">
        <f t="shared" si="107"/>
        <v>2429</v>
      </c>
      <c r="H65" s="382">
        <f t="shared" si="107"/>
        <v>4860</v>
      </c>
      <c r="I65" s="383">
        <f t="shared" si="108"/>
        <v>-10.596026490066224</v>
      </c>
      <c r="J65" s="346"/>
      <c r="L65" s="363" t="s">
        <v>13</v>
      </c>
      <c r="M65" s="384">
        <f>+M13+M39</f>
        <v>428845</v>
      </c>
      <c r="N65" s="385">
        <f>+N13+N39</f>
        <v>430904</v>
      </c>
      <c r="O65" s="169">
        <f>+O13+O39</f>
        <v>859749</v>
      </c>
      <c r="P65" s="140">
        <f>+P13+P39</f>
        <v>74</v>
      </c>
      <c r="Q65" s="169">
        <f>+O65+P65</f>
        <v>859823</v>
      </c>
      <c r="R65" s="384">
        <f>+R13+R39</f>
        <v>381228</v>
      </c>
      <c r="S65" s="385">
        <f>+S13+S39</f>
        <v>395821</v>
      </c>
      <c r="T65" s="169">
        <f>+T13+T39</f>
        <v>777049</v>
      </c>
      <c r="U65" s="140">
        <f>+U13+U39</f>
        <v>0</v>
      </c>
      <c r="V65" s="169">
        <f>+T65+U65</f>
        <v>777049</v>
      </c>
      <c r="W65" s="386">
        <f t="shared" si="111"/>
        <v>-9.6268650640887738</v>
      </c>
    </row>
    <row r="66" spans="1:23" x14ac:dyDescent="0.2">
      <c r="A66" s="346" t="s">
        <v>29</v>
      </c>
      <c r="B66" s="359" t="s">
        <v>14</v>
      </c>
      <c r="C66" s="380">
        <f t="shared" si="107"/>
        <v>2483</v>
      </c>
      <c r="D66" s="381">
        <f t="shared" si="107"/>
        <v>2484</v>
      </c>
      <c r="E66" s="382">
        <f t="shared" si="107"/>
        <v>4967</v>
      </c>
      <c r="F66" s="380">
        <f t="shared" si="107"/>
        <v>1896</v>
      </c>
      <c r="G66" s="381">
        <f t="shared" si="107"/>
        <v>1900</v>
      </c>
      <c r="H66" s="382">
        <f t="shared" si="107"/>
        <v>3796</v>
      </c>
      <c r="I66" s="383">
        <f>IF(E66=0,0,((H66/E66)-1)*100)</f>
        <v>-23.575598953090392</v>
      </c>
      <c r="J66" s="346"/>
      <c r="L66" s="363" t="s">
        <v>14</v>
      </c>
      <c r="M66" s="384">
        <f>+M14+M40</f>
        <v>407939</v>
      </c>
      <c r="N66" s="385">
        <f>+N14+N40</f>
        <v>410681</v>
      </c>
      <c r="O66" s="169">
        <f>SUM(M66:N66)</f>
        <v>818620</v>
      </c>
      <c r="P66" s="140">
        <f>+P14+P40</f>
        <v>27</v>
      </c>
      <c r="Q66" s="169">
        <f>+O66+P66</f>
        <v>818647</v>
      </c>
      <c r="R66" s="384">
        <f>+R14+R40</f>
        <v>229390</v>
      </c>
      <c r="S66" s="385">
        <f>+S14+S40</f>
        <v>235464</v>
      </c>
      <c r="T66" s="169">
        <f>SUM(R66:S66)</f>
        <v>464854</v>
      </c>
      <c r="U66" s="140">
        <f>+U14+U40</f>
        <v>0</v>
      </c>
      <c r="V66" s="169">
        <f>+T66+U66</f>
        <v>464854</v>
      </c>
      <c r="W66" s="386">
        <f>IF(Q66=0,0,((V66/Q66)-1)*100)</f>
        <v>-43.216795517481899</v>
      </c>
    </row>
    <row r="67" spans="1:23" ht="13.5" thickBot="1" x14ac:dyDescent="0.25">
      <c r="A67" s="346" t="s">
        <v>29</v>
      </c>
      <c r="B67" s="359" t="s">
        <v>15</v>
      </c>
      <c r="C67" s="380">
        <f t="shared" si="107"/>
        <v>2729</v>
      </c>
      <c r="D67" s="381">
        <f t="shared" si="107"/>
        <v>2727</v>
      </c>
      <c r="E67" s="382">
        <f t="shared" si="107"/>
        <v>5456</v>
      </c>
      <c r="F67" s="380">
        <f t="shared" si="107"/>
        <v>1295</v>
      </c>
      <c r="G67" s="381">
        <f t="shared" si="107"/>
        <v>1296</v>
      </c>
      <c r="H67" s="382">
        <f t="shared" si="107"/>
        <v>2591</v>
      </c>
      <c r="I67" s="383">
        <f>IF(E67=0,0,((H67/E67)-1)*100)</f>
        <v>-52.510997067448685</v>
      </c>
      <c r="J67" s="346"/>
      <c r="L67" s="363" t="s">
        <v>15</v>
      </c>
      <c r="M67" s="384">
        <f>+M15+M41</f>
        <v>409829</v>
      </c>
      <c r="N67" s="385">
        <f>+N15+N41</f>
        <v>414524</v>
      </c>
      <c r="O67" s="169">
        <f>SUM(M67:N67)</f>
        <v>824353</v>
      </c>
      <c r="P67" s="140">
        <f>+P15+P41</f>
        <v>315</v>
      </c>
      <c r="Q67" s="169">
        <f>+O67+P67</f>
        <v>824668</v>
      </c>
      <c r="R67" s="384">
        <f>+R15+R41</f>
        <v>115586</v>
      </c>
      <c r="S67" s="385">
        <f>+S15+S41</f>
        <v>137292</v>
      </c>
      <c r="T67" s="169">
        <f>SUM(R67:S67)</f>
        <v>252878</v>
      </c>
      <c r="U67" s="140">
        <f>+U15+U41</f>
        <v>0</v>
      </c>
      <c r="V67" s="169">
        <f>+T67+U67</f>
        <v>252878</v>
      </c>
      <c r="W67" s="386">
        <f>IF(Q67=0,0,((V67/Q67)-1)*100)</f>
        <v>-69.33578118709589</v>
      </c>
    </row>
    <row r="68" spans="1:23" ht="14.25" thickTop="1" thickBot="1" x14ac:dyDescent="0.25">
      <c r="A68" s="346" t="s">
        <v>29</v>
      </c>
      <c r="B68" s="126" t="s">
        <v>61</v>
      </c>
      <c r="C68" s="390">
        <f>+C65+C66+C67</f>
        <v>7929</v>
      </c>
      <c r="D68" s="391">
        <f t="shared" ref="D68:H68" si="114">+D65+D66+D67</f>
        <v>7930</v>
      </c>
      <c r="E68" s="392">
        <f t="shared" si="114"/>
        <v>15859</v>
      </c>
      <c r="F68" s="390">
        <f t="shared" si="114"/>
        <v>5622</v>
      </c>
      <c r="G68" s="391">
        <f t="shared" si="114"/>
        <v>5625</v>
      </c>
      <c r="H68" s="392">
        <f t="shared" si="114"/>
        <v>11247</v>
      </c>
      <c r="I68" s="130">
        <f>IF(E68=0,0,((H68/E68)-1)*100)</f>
        <v>-29.081278769153162</v>
      </c>
      <c r="J68" s="346"/>
      <c r="L68" s="41" t="s">
        <v>61</v>
      </c>
      <c r="M68" s="43">
        <f>+M65+M66+M67</f>
        <v>1246613</v>
      </c>
      <c r="N68" s="474">
        <f t="shared" ref="N68:V68" si="115">+N65+N66+N67</f>
        <v>1256109</v>
      </c>
      <c r="O68" s="483">
        <f t="shared" si="115"/>
        <v>2502722</v>
      </c>
      <c r="P68" s="487">
        <f t="shared" si="115"/>
        <v>416</v>
      </c>
      <c r="Q68" s="170">
        <f t="shared" si="115"/>
        <v>2503138</v>
      </c>
      <c r="R68" s="43">
        <f t="shared" si="115"/>
        <v>726204</v>
      </c>
      <c r="S68" s="474">
        <f t="shared" si="115"/>
        <v>768577</v>
      </c>
      <c r="T68" s="483">
        <f t="shared" si="115"/>
        <v>1494781</v>
      </c>
      <c r="U68" s="487">
        <f t="shared" si="115"/>
        <v>0</v>
      </c>
      <c r="V68" s="170">
        <f t="shared" si="115"/>
        <v>1494781</v>
      </c>
      <c r="W68" s="46">
        <f>IF(Q68=0,0,((V68/Q68)-1)*100)</f>
        <v>-40.283715879827639</v>
      </c>
    </row>
    <row r="69" spans="1:23" ht="13.5" thickTop="1" x14ac:dyDescent="0.2">
      <c r="A69" s="346" t="s">
        <v>29</v>
      </c>
      <c r="B69" s="359" t="s">
        <v>16</v>
      </c>
      <c r="C69" s="380">
        <f t="shared" ref="C69:H71" si="116">+C17+C43</f>
        <v>2524</v>
      </c>
      <c r="D69" s="381">
        <f t="shared" si="116"/>
        <v>2523</v>
      </c>
      <c r="E69" s="382">
        <f t="shared" si="116"/>
        <v>5047</v>
      </c>
      <c r="F69" s="380">
        <f t="shared" si="116"/>
        <v>18</v>
      </c>
      <c r="G69" s="381">
        <f t="shared" si="116"/>
        <v>18</v>
      </c>
      <c r="H69" s="382">
        <f t="shared" si="116"/>
        <v>36</v>
      </c>
      <c r="I69" s="383">
        <f t="shared" ref="I69" si="117">IF(E69=0,0,((H69/E69)-1)*100)</f>
        <v>-99.286704973251432</v>
      </c>
      <c r="J69" s="393"/>
      <c r="L69" s="363" t="s">
        <v>16</v>
      </c>
      <c r="M69" s="384">
        <f t="shared" ref="M69:N71" si="118">+M17+M43</f>
        <v>391606</v>
      </c>
      <c r="N69" s="385">
        <f t="shared" si="118"/>
        <v>380832</v>
      </c>
      <c r="O69" s="169">
        <f>SUM(M69:N69)</f>
        <v>772438</v>
      </c>
      <c r="P69" s="140">
        <f>+P17+P43</f>
        <v>173</v>
      </c>
      <c r="Q69" s="169">
        <f>+O69+P69</f>
        <v>772611</v>
      </c>
      <c r="R69" s="384">
        <f t="shared" ref="R69:S71" si="119">+R17+R43</f>
        <v>810</v>
      </c>
      <c r="S69" s="385">
        <f t="shared" si="119"/>
        <v>2585</v>
      </c>
      <c r="T69" s="169">
        <f>SUM(R69:S69)</f>
        <v>3395</v>
      </c>
      <c r="U69" s="140">
        <f>+U17+U43</f>
        <v>0</v>
      </c>
      <c r="V69" s="169">
        <f>+T69+U69</f>
        <v>3395</v>
      </c>
      <c r="W69" s="386">
        <f t="shared" si="111"/>
        <v>-99.560580939178962</v>
      </c>
    </row>
    <row r="70" spans="1:23" x14ac:dyDescent="0.2">
      <c r="A70" s="346" t="s">
        <v>29</v>
      </c>
      <c r="B70" s="359" t="s">
        <v>66</v>
      </c>
      <c r="C70" s="380">
        <f t="shared" si="116"/>
        <v>2499</v>
      </c>
      <c r="D70" s="381">
        <f t="shared" si="116"/>
        <v>2499</v>
      </c>
      <c r="E70" s="382">
        <f t="shared" si="116"/>
        <v>4998</v>
      </c>
      <c r="F70" s="380">
        <f t="shared" si="116"/>
        <v>0</v>
      </c>
      <c r="G70" s="381">
        <f t="shared" si="116"/>
        <v>0</v>
      </c>
      <c r="H70" s="382">
        <f t="shared" si="116"/>
        <v>0</v>
      </c>
      <c r="I70" s="383">
        <f>IF(E70=0,0,((H70/E70)-1)*100)</f>
        <v>-100</v>
      </c>
      <c r="J70" s="346"/>
      <c r="L70" s="363" t="s">
        <v>66</v>
      </c>
      <c r="M70" s="384">
        <f t="shared" si="118"/>
        <v>343687</v>
      </c>
      <c r="N70" s="385">
        <f t="shared" si="118"/>
        <v>353751</v>
      </c>
      <c r="O70" s="169">
        <f>SUM(M70:N70)</f>
        <v>697438</v>
      </c>
      <c r="P70" s="140">
        <f>+P18+P44</f>
        <v>152</v>
      </c>
      <c r="Q70" s="169">
        <f>+O70+P70</f>
        <v>697590</v>
      </c>
      <c r="R70" s="384">
        <f t="shared" si="119"/>
        <v>0</v>
      </c>
      <c r="S70" s="385">
        <f t="shared" si="119"/>
        <v>0</v>
      </c>
      <c r="T70" s="169">
        <f>SUM(R70:S70)</f>
        <v>0</v>
      </c>
      <c r="U70" s="140">
        <f>+U18+U44</f>
        <v>0</v>
      </c>
      <c r="V70" s="169">
        <f>+T70+U70</f>
        <v>0</v>
      </c>
      <c r="W70" s="386">
        <f>IF(Q70=0,0,((V70/Q70)-1)*100)</f>
        <v>-100</v>
      </c>
    </row>
    <row r="71" spans="1:23" ht="13.5" thickBot="1" x14ac:dyDescent="0.25">
      <c r="A71" s="346" t="s">
        <v>29</v>
      </c>
      <c r="B71" s="359" t="s">
        <v>18</v>
      </c>
      <c r="C71" s="380">
        <f t="shared" si="116"/>
        <v>2477</v>
      </c>
      <c r="D71" s="381">
        <f t="shared" si="116"/>
        <v>2480</v>
      </c>
      <c r="E71" s="382">
        <f t="shared" si="116"/>
        <v>4957</v>
      </c>
      <c r="F71" s="380">
        <f t="shared" si="116"/>
        <v>116</v>
      </c>
      <c r="G71" s="381">
        <f t="shared" si="116"/>
        <v>116</v>
      </c>
      <c r="H71" s="382">
        <f t="shared" si="116"/>
        <v>232</v>
      </c>
      <c r="I71" s="383">
        <f>IF(E71=0,0,((H71/E71)-1)*100)</f>
        <v>-95.319749848698805</v>
      </c>
      <c r="J71" s="346"/>
      <c r="L71" s="363" t="s">
        <v>18</v>
      </c>
      <c r="M71" s="384">
        <f t="shared" si="118"/>
        <v>360974</v>
      </c>
      <c r="N71" s="385">
        <f t="shared" si="118"/>
        <v>351598</v>
      </c>
      <c r="O71" s="169">
        <f>SUM(M71:N71)</f>
        <v>712572</v>
      </c>
      <c r="P71" s="140">
        <f>+P19+P45</f>
        <v>337</v>
      </c>
      <c r="Q71" s="169">
        <f>+O71+P71</f>
        <v>712909</v>
      </c>
      <c r="R71" s="384">
        <f t="shared" si="119"/>
        <v>12628</v>
      </c>
      <c r="S71" s="385">
        <f t="shared" si="119"/>
        <v>14497</v>
      </c>
      <c r="T71" s="169">
        <f>SUM(R71:S71)</f>
        <v>27125</v>
      </c>
      <c r="U71" s="140">
        <f>+U19+U45</f>
        <v>0</v>
      </c>
      <c r="V71" s="169">
        <f>+T71+U71</f>
        <v>27125</v>
      </c>
      <c r="W71" s="386">
        <f>IF(Q71=0,0,((V71/Q71)-1)*100)</f>
        <v>-96.195166564035517</v>
      </c>
    </row>
    <row r="72" spans="1:23" ht="15.75" customHeight="1" thickTop="1" thickBot="1" x14ac:dyDescent="0.25">
      <c r="A72" s="396" t="s">
        <v>29</v>
      </c>
      <c r="B72" s="133" t="s">
        <v>19</v>
      </c>
      <c r="C72" s="390">
        <f>+C69+C70+C71</f>
        <v>7500</v>
      </c>
      <c r="D72" s="397">
        <f>+D69+D70+D71</f>
        <v>7502</v>
      </c>
      <c r="E72" s="398">
        <f t="shared" ref="E72" si="120">+E69+E70+E71</f>
        <v>15002</v>
      </c>
      <c r="F72" s="390">
        <f t="shared" ref="F72" si="121">+F69+F70+F71</f>
        <v>134</v>
      </c>
      <c r="G72" s="397">
        <f t="shared" ref="G72" si="122">+G69+G70+G71</f>
        <v>134</v>
      </c>
      <c r="H72" s="398">
        <f t="shared" ref="H72" si="123">+H69+H70+H71</f>
        <v>268</v>
      </c>
      <c r="I72" s="130">
        <f>IF(E72=0,0,((H72/E72)-1)*100)</f>
        <v>-98.21357152379683</v>
      </c>
      <c r="J72" s="396"/>
      <c r="K72" s="399"/>
      <c r="L72" s="47" t="s">
        <v>19</v>
      </c>
      <c r="M72" s="49">
        <f>+M69+M70+M71</f>
        <v>1096267</v>
      </c>
      <c r="N72" s="475">
        <f t="shared" ref="N72" si="124">+N69+N70+N71</f>
        <v>1086181</v>
      </c>
      <c r="O72" s="479">
        <f t="shared" ref="O72" si="125">+O69+O70+O71</f>
        <v>2182448</v>
      </c>
      <c r="P72" s="488">
        <f t="shared" ref="P72" si="126">+P69+P70+P71</f>
        <v>662</v>
      </c>
      <c r="Q72" s="171">
        <f t="shared" ref="Q72" si="127">+Q69+Q70+Q71</f>
        <v>2183110</v>
      </c>
      <c r="R72" s="49">
        <f t="shared" ref="R72" si="128">+R69+R70+R71</f>
        <v>13438</v>
      </c>
      <c r="S72" s="475">
        <f t="shared" ref="S72" si="129">+S69+S70+S71</f>
        <v>17082</v>
      </c>
      <c r="T72" s="479">
        <f t="shared" ref="T72" si="130">+T69+T70+T71</f>
        <v>30520</v>
      </c>
      <c r="U72" s="488">
        <f t="shared" ref="U72" si="131">+U69+U70+U71</f>
        <v>0</v>
      </c>
      <c r="V72" s="171">
        <f t="shared" ref="V72" si="132">+V69+V70+V71</f>
        <v>30520</v>
      </c>
      <c r="W72" s="50">
        <f>IF(Q72=0,0,((V72/Q72)-1)*100)</f>
        <v>-98.601994402480869</v>
      </c>
    </row>
    <row r="73" spans="1:23" ht="13.5" thickTop="1" x14ac:dyDescent="0.2">
      <c r="A73" s="346" t="s">
        <v>29</v>
      </c>
      <c r="B73" s="359" t="s">
        <v>20</v>
      </c>
      <c r="C73" s="380">
        <f t="shared" ref="C73:H75" si="133">+C21+C47</f>
        <v>2575</v>
      </c>
      <c r="D73" s="381">
        <f t="shared" si="133"/>
        <v>2573</v>
      </c>
      <c r="E73" s="400">
        <f t="shared" si="133"/>
        <v>5148</v>
      </c>
      <c r="F73" s="380">
        <f t="shared" si="133"/>
        <v>585</v>
      </c>
      <c r="G73" s="381">
        <f t="shared" si="133"/>
        <v>584</v>
      </c>
      <c r="H73" s="400">
        <f t="shared" si="133"/>
        <v>1169</v>
      </c>
      <c r="I73" s="383">
        <f t="shared" ref="I73" si="134">IF(E73=0,0,((H73/E73)-1)*100)</f>
        <v>-77.292152292152295</v>
      </c>
      <c r="J73" s="346"/>
      <c r="L73" s="363" t="s">
        <v>21</v>
      </c>
      <c r="M73" s="384">
        <f t="shared" ref="M73:N75" si="135">+M21+M47</f>
        <v>389158</v>
      </c>
      <c r="N73" s="385">
        <f t="shared" si="135"/>
        <v>377304</v>
      </c>
      <c r="O73" s="169">
        <f>SUM(M73:N73)</f>
        <v>766462</v>
      </c>
      <c r="P73" s="140">
        <f>+P21+P47</f>
        <v>0</v>
      </c>
      <c r="Q73" s="169">
        <f>+O73+P73</f>
        <v>766462</v>
      </c>
      <c r="R73" s="384">
        <f t="shared" ref="R73:S75" si="136">+R21+R47</f>
        <v>58802</v>
      </c>
      <c r="S73" s="385">
        <f t="shared" si="136"/>
        <v>60050</v>
      </c>
      <c r="T73" s="169">
        <f>SUM(R73:S73)</f>
        <v>118852</v>
      </c>
      <c r="U73" s="140">
        <f>+U21+U47</f>
        <v>0</v>
      </c>
      <c r="V73" s="169">
        <f>+T73+U73</f>
        <v>118852</v>
      </c>
      <c r="W73" s="386">
        <f t="shared" ref="W73" si="137">IF(Q73=0,0,((V73/Q73)-1)*100)</f>
        <v>-84.49342563623506</v>
      </c>
    </row>
    <row r="74" spans="1:23" x14ac:dyDescent="0.2">
      <c r="A74" s="346" t="s">
        <v>29</v>
      </c>
      <c r="B74" s="359" t="s">
        <v>22</v>
      </c>
      <c r="C74" s="380">
        <f t="shared" si="133"/>
        <v>2629</v>
      </c>
      <c r="D74" s="381">
        <f t="shared" si="133"/>
        <v>2631</v>
      </c>
      <c r="E74" s="401">
        <f t="shared" si="133"/>
        <v>5260</v>
      </c>
      <c r="F74" s="380">
        <f t="shared" si="133"/>
        <v>714</v>
      </c>
      <c r="G74" s="381">
        <f t="shared" si="133"/>
        <v>717</v>
      </c>
      <c r="H74" s="401">
        <f t="shared" si="133"/>
        <v>1431</v>
      </c>
      <c r="I74" s="383">
        <f>IF(E74=0,0,((H74/E74)-1)*100)</f>
        <v>-72.794676806083643</v>
      </c>
      <c r="J74" s="346"/>
      <c r="L74" s="363" t="s">
        <v>22</v>
      </c>
      <c r="M74" s="384">
        <f t="shared" si="135"/>
        <v>399754</v>
      </c>
      <c r="N74" s="385">
        <f t="shared" si="135"/>
        <v>399661</v>
      </c>
      <c r="O74" s="169">
        <f>SUM(M74:N74)</f>
        <v>799415</v>
      </c>
      <c r="P74" s="140">
        <f>+P22+P48</f>
        <v>0</v>
      </c>
      <c r="Q74" s="169">
        <f>+O74+P74</f>
        <v>799415</v>
      </c>
      <c r="R74" s="384">
        <f t="shared" si="136"/>
        <v>81191</v>
      </c>
      <c r="S74" s="385">
        <f t="shared" si="136"/>
        <v>84797</v>
      </c>
      <c r="T74" s="169">
        <f>SUM(R74:S74)</f>
        <v>165988</v>
      </c>
      <c r="U74" s="140">
        <f>+U22+U48</f>
        <v>0</v>
      </c>
      <c r="V74" s="169">
        <f>+T74+U74</f>
        <v>165988</v>
      </c>
      <c r="W74" s="386">
        <f>IF(Q74=0,0,((V74/Q74)-1)*100)</f>
        <v>-79.236316556481938</v>
      </c>
    </row>
    <row r="75" spans="1:23" ht="13.5" thickBot="1" x14ac:dyDescent="0.25">
      <c r="A75" s="346" t="s">
        <v>29</v>
      </c>
      <c r="B75" s="359" t="s">
        <v>23</v>
      </c>
      <c r="C75" s="380">
        <f t="shared" si="133"/>
        <v>2350</v>
      </c>
      <c r="D75" s="402">
        <f t="shared" si="133"/>
        <v>2349</v>
      </c>
      <c r="E75" s="403">
        <f t="shared" si="133"/>
        <v>4699</v>
      </c>
      <c r="F75" s="380">
        <f t="shared" si="133"/>
        <v>782</v>
      </c>
      <c r="G75" s="402">
        <f t="shared" si="133"/>
        <v>781</v>
      </c>
      <c r="H75" s="403">
        <f t="shared" si="133"/>
        <v>1563</v>
      </c>
      <c r="I75" s="404">
        <f>IF(E75=0,0,((H75/E75)-1)*100)</f>
        <v>-66.73760374547777</v>
      </c>
      <c r="J75" s="346"/>
      <c r="L75" s="363" t="s">
        <v>23</v>
      </c>
      <c r="M75" s="384">
        <f t="shared" si="135"/>
        <v>334960</v>
      </c>
      <c r="N75" s="385">
        <f t="shared" si="135"/>
        <v>325260</v>
      </c>
      <c r="O75" s="169">
        <f>SUM(M75:N75)</f>
        <v>660220</v>
      </c>
      <c r="P75" s="140">
        <f>+P23+P49</f>
        <v>0</v>
      </c>
      <c r="Q75" s="410">
        <f>+O75+P75</f>
        <v>660220</v>
      </c>
      <c r="R75" s="384">
        <f t="shared" si="136"/>
        <v>100355</v>
      </c>
      <c r="S75" s="385">
        <f t="shared" si="136"/>
        <v>101205</v>
      </c>
      <c r="T75" s="169">
        <f>SUM(R75:S75)</f>
        <v>201560</v>
      </c>
      <c r="U75" s="140">
        <f>+U23+U49</f>
        <v>0</v>
      </c>
      <c r="V75" s="410">
        <f>+T75+U75</f>
        <v>201560</v>
      </c>
      <c r="W75" s="386">
        <f>IF(Q75=0,0,((V75/Q75)-1)*100)</f>
        <v>-69.470782466450572</v>
      </c>
    </row>
    <row r="76" spans="1:23" ht="15.75" customHeight="1" thickTop="1" thickBot="1" x14ac:dyDescent="0.25">
      <c r="A76" s="396" t="s">
        <v>29</v>
      </c>
      <c r="B76" s="133" t="s">
        <v>40</v>
      </c>
      <c r="C76" s="390">
        <f>+C73+C74+C75</f>
        <v>7554</v>
      </c>
      <c r="D76" s="397">
        <f t="shared" ref="D76" si="138">+D73+D74+D75</f>
        <v>7553</v>
      </c>
      <c r="E76" s="398">
        <f t="shared" ref="E76" si="139">+E73+E74+E75</f>
        <v>15107</v>
      </c>
      <c r="F76" s="390">
        <f t="shared" ref="F76" si="140">+F73+F74+F75</f>
        <v>2081</v>
      </c>
      <c r="G76" s="397">
        <f t="shared" ref="G76" si="141">+G73+G74+G75</f>
        <v>2082</v>
      </c>
      <c r="H76" s="398">
        <f t="shared" ref="H76" si="142">+H73+H74+H75</f>
        <v>4163</v>
      </c>
      <c r="I76" s="130">
        <f>IF(E76=0,0,((H76/E76)-1)*100)</f>
        <v>-72.443238233931282</v>
      </c>
      <c r="J76" s="396"/>
      <c r="K76" s="399"/>
      <c r="L76" s="47" t="s">
        <v>40</v>
      </c>
      <c r="M76" s="49">
        <f>+M73+M74+M75</f>
        <v>1123872</v>
      </c>
      <c r="N76" s="475">
        <f t="shared" ref="N76" si="143">+N73+N74+N75</f>
        <v>1102225</v>
      </c>
      <c r="O76" s="479">
        <f t="shared" ref="O76" si="144">+O73+O74+O75</f>
        <v>2226097</v>
      </c>
      <c r="P76" s="488">
        <f t="shared" ref="P76" si="145">+P73+P74+P75</f>
        <v>0</v>
      </c>
      <c r="Q76" s="171">
        <f t="shared" ref="Q76" si="146">+Q73+Q74+Q75</f>
        <v>2226097</v>
      </c>
      <c r="R76" s="49">
        <f t="shared" ref="R76" si="147">+R73+R74+R75</f>
        <v>240348</v>
      </c>
      <c r="S76" s="475">
        <f t="shared" ref="S76" si="148">+S73+S74+S75</f>
        <v>246052</v>
      </c>
      <c r="T76" s="479">
        <f t="shared" ref="T76" si="149">+T73+T74+T75</f>
        <v>486400</v>
      </c>
      <c r="U76" s="488">
        <f t="shared" ref="U76" si="150">+U73+U74+U75</f>
        <v>0</v>
      </c>
      <c r="V76" s="171">
        <f t="shared" ref="V76" si="151">+V73+V74+V75</f>
        <v>486400</v>
      </c>
      <c r="W76" s="50">
        <f>IF(Q76=0,0,((V76/Q76)-1)*100)</f>
        <v>-78.150098580609921</v>
      </c>
    </row>
    <row r="77" spans="1:23" s="1" customFormat="1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22983</v>
      </c>
      <c r="D77" s="128">
        <f t="shared" ref="D77:H77" si="152">+D68+D72+D76</f>
        <v>22985</v>
      </c>
      <c r="E77" s="510">
        <f t="shared" si="152"/>
        <v>45968</v>
      </c>
      <c r="F77" s="127">
        <f t="shared" si="152"/>
        <v>7837</v>
      </c>
      <c r="G77" s="129">
        <f t="shared" si="152"/>
        <v>7841</v>
      </c>
      <c r="H77" s="299">
        <f t="shared" si="152"/>
        <v>15678</v>
      </c>
      <c r="I77" s="130">
        <f>IF(E77=0,0,((H77/E77)-1)*100)</f>
        <v>-65.893665158371036</v>
      </c>
      <c r="J77" s="3"/>
      <c r="K77" s="3"/>
      <c r="L77" s="41" t="s">
        <v>62</v>
      </c>
      <c r="M77" s="42">
        <f>+M68+M72+M76</f>
        <v>3466752</v>
      </c>
      <c r="N77" s="42">
        <f t="shared" ref="N77" si="153">+N68+N72+N76</f>
        <v>3444515</v>
      </c>
      <c r="O77" s="511">
        <f t="shared" ref="O77" si="154">+O68+O72+O76</f>
        <v>6911267</v>
      </c>
      <c r="P77" s="42">
        <f t="shared" ref="P77" si="155">+P68+P72+P76</f>
        <v>1078</v>
      </c>
      <c r="Q77" s="511">
        <f t="shared" ref="Q77" si="156">+Q68+Q72+Q76</f>
        <v>6912345</v>
      </c>
      <c r="R77" s="42">
        <f t="shared" ref="R77" si="157">+R68+R72+R76</f>
        <v>979990</v>
      </c>
      <c r="S77" s="42">
        <f t="shared" ref="S77" si="158">+S68+S72+S76</f>
        <v>1031711</v>
      </c>
      <c r="T77" s="511">
        <f t="shared" ref="T77" si="159">+T68+T72+T76</f>
        <v>2011701</v>
      </c>
      <c r="U77" s="42">
        <f t="shared" ref="U77" si="160">+U68+U72+U76</f>
        <v>0</v>
      </c>
      <c r="V77" s="511">
        <f>+V68+V72+V76</f>
        <v>2011701</v>
      </c>
      <c r="W77" s="46">
        <f>IF(Q77=0,0,((V77/Q77)-1)*100)</f>
        <v>-70.896982138478322</v>
      </c>
    </row>
    <row r="78" spans="1:23" ht="14.25" thickTop="1" thickBot="1" x14ac:dyDescent="0.25">
      <c r="A78" s="346" t="s">
        <v>29</v>
      </c>
      <c r="B78" s="126" t="s">
        <v>63</v>
      </c>
      <c r="C78" s="390">
        <f>+C64+C68+C72+C76</f>
        <v>30432</v>
      </c>
      <c r="D78" s="391">
        <f t="shared" ref="D78:H78" si="161">+D64+D68+D72+D76</f>
        <v>30430</v>
      </c>
      <c r="E78" s="405">
        <f t="shared" si="161"/>
        <v>60862</v>
      </c>
      <c r="F78" s="390">
        <f t="shared" si="161"/>
        <v>15002</v>
      </c>
      <c r="G78" s="391">
        <f t="shared" si="161"/>
        <v>15001</v>
      </c>
      <c r="H78" s="405">
        <f t="shared" si="161"/>
        <v>30003</v>
      </c>
      <c r="I78" s="130">
        <f t="shared" ref="I78" si="162">IF(E78=0,0,((H78/E78)-1)*100)</f>
        <v>-50.70323025861785</v>
      </c>
      <c r="J78" s="346"/>
      <c r="L78" s="472" t="s">
        <v>63</v>
      </c>
      <c r="M78" s="43">
        <f>+M64+M68+M72+M76</f>
        <v>4587781</v>
      </c>
      <c r="N78" s="474">
        <f t="shared" ref="N78:V78" si="163">+N64+N68+N72+N76</f>
        <v>4486403</v>
      </c>
      <c r="O78" s="478">
        <f t="shared" si="163"/>
        <v>9074184</v>
      </c>
      <c r="P78" s="487">
        <f t="shared" si="163"/>
        <v>2527</v>
      </c>
      <c r="Q78" s="301">
        <f t="shared" si="163"/>
        <v>9076711</v>
      </c>
      <c r="R78" s="43">
        <f t="shared" si="163"/>
        <v>2079959</v>
      </c>
      <c r="S78" s="474">
        <f t="shared" si="163"/>
        <v>2069443</v>
      </c>
      <c r="T78" s="478">
        <f t="shared" si="163"/>
        <v>4149402</v>
      </c>
      <c r="U78" s="487">
        <f t="shared" si="163"/>
        <v>0</v>
      </c>
      <c r="V78" s="301">
        <f t="shared" si="163"/>
        <v>4149402</v>
      </c>
      <c r="W78" s="46">
        <f t="shared" ref="W78" si="164">IF(Q78=0,0,((V78/Q78)-1)*100)</f>
        <v>-54.285181052916641</v>
      </c>
    </row>
    <row r="79" spans="1:23" ht="14.25" thickTop="1" thickBot="1" x14ac:dyDescent="0.25">
      <c r="B79" s="406" t="s">
        <v>60</v>
      </c>
      <c r="C79" s="407"/>
      <c r="D79" s="407"/>
      <c r="E79" s="407"/>
      <c r="F79" s="407"/>
      <c r="G79" s="407"/>
      <c r="H79" s="407"/>
      <c r="I79" s="407"/>
      <c r="J79" s="407"/>
      <c r="L79" s="408" t="s">
        <v>60</v>
      </c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411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3" t="s">
        <v>34</v>
      </c>
    </row>
    <row r="83" spans="12:23" ht="24.75" customHeight="1" thickTop="1" thickBot="1" x14ac:dyDescent="0.25">
      <c r="L83" s="414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415" t="s">
        <v>2</v>
      </c>
    </row>
    <row r="84" spans="12:23" ht="13.5" thickTop="1" x14ac:dyDescent="0.2">
      <c r="L84" s="416" t="s">
        <v>3</v>
      </c>
      <c r="M84" s="417"/>
      <c r="N84" s="411"/>
      <c r="O84" s="61"/>
      <c r="P84" s="418"/>
      <c r="Q84" s="61"/>
      <c r="R84" s="417"/>
      <c r="S84" s="411"/>
      <c r="T84" s="61"/>
      <c r="U84" s="418"/>
      <c r="V84" s="61"/>
      <c r="W84" s="419" t="s">
        <v>4</v>
      </c>
    </row>
    <row r="85" spans="12:23" ht="13.5" thickBot="1" x14ac:dyDescent="0.25">
      <c r="L85" s="420"/>
      <c r="M85" s="421" t="s">
        <v>35</v>
      </c>
      <c r="N85" s="422" t="s">
        <v>36</v>
      </c>
      <c r="O85" s="67" t="s">
        <v>37</v>
      </c>
      <c r="P85" s="420" t="s">
        <v>32</v>
      </c>
      <c r="Q85" s="67" t="s">
        <v>7</v>
      </c>
      <c r="R85" s="421" t="s">
        <v>35</v>
      </c>
      <c r="S85" s="422" t="s">
        <v>36</v>
      </c>
      <c r="T85" s="67" t="s">
        <v>37</v>
      </c>
      <c r="U85" s="420" t="s">
        <v>32</v>
      </c>
      <c r="V85" s="67" t="s">
        <v>7</v>
      </c>
      <c r="W85" s="423"/>
    </row>
    <row r="86" spans="12:23" ht="6.75" customHeight="1" thickTop="1" x14ac:dyDescent="0.2">
      <c r="L86" s="416"/>
      <c r="M86" s="424"/>
      <c r="N86" s="425"/>
      <c r="O86" s="72"/>
      <c r="P86" s="426"/>
      <c r="Q86" s="72"/>
      <c r="R86" s="424"/>
      <c r="S86" s="425"/>
      <c r="T86" s="72"/>
      <c r="U86" s="426"/>
      <c r="V86" s="72"/>
      <c r="W86" s="427"/>
    </row>
    <row r="87" spans="12:23" x14ac:dyDescent="0.2">
      <c r="L87" s="416" t="s">
        <v>10</v>
      </c>
      <c r="M87" s="75">
        <v>107</v>
      </c>
      <c r="N87" s="76">
        <v>321</v>
      </c>
      <c r="O87" s="182">
        <f>M87+N87</f>
        <v>428</v>
      </c>
      <c r="P87" s="77">
        <v>0</v>
      </c>
      <c r="Q87" s="182">
        <f>+O87+P87</f>
        <v>428</v>
      </c>
      <c r="R87" s="75">
        <v>170</v>
      </c>
      <c r="S87" s="76">
        <v>422</v>
      </c>
      <c r="T87" s="182">
        <f>R87+S87</f>
        <v>592</v>
      </c>
      <c r="U87" s="77">
        <v>0</v>
      </c>
      <c r="V87" s="182">
        <f>+T87+U87</f>
        <v>592</v>
      </c>
      <c r="W87" s="431">
        <f t="shared" ref="W87:W104" si="165">IF(Q87=0,0,((V87/Q87)-1)*100)</f>
        <v>38.31775700934579</v>
      </c>
    </row>
    <row r="88" spans="12:23" x14ac:dyDescent="0.2">
      <c r="L88" s="416" t="s">
        <v>11</v>
      </c>
      <c r="M88" s="75">
        <v>396</v>
      </c>
      <c r="N88" s="76">
        <v>322</v>
      </c>
      <c r="O88" s="182">
        <f>M88+N88</f>
        <v>718</v>
      </c>
      <c r="P88" s="77">
        <v>0</v>
      </c>
      <c r="Q88" s="182">
        <f t="shared" ref="Q88:Q89" si="166">+O88+P88</f>
        <v>718</v>
      </c>
      <c r="R88" s="75">
        <v>384</v>
      </c>
      <c r="S88" s="76">
        <v>456</v>
      </c>
      <c r="T88" s="182">
        <f>R88+S88</f>
        <v>840</v>
      </c>
      <c r="U88" s="77">
        <v>0</v>
      </c>
      <c r="V88" s="182">
        <f t="shared" ref="V88:V95" si="167">+T88+U88</f>
        <v>840</v>
      </c>
      <c r="W88" s="431">
        <f t="shared" si="165"/>
        <v>16.991643454039007</v>
      </c>
    </row>
    <row r="89" spans="12:23" ht="13.5" thickBot="1" x14ac:dyDescent="0.25">
      <c r="L89" s="420" t="s">
        <v>12</v>
      </c>
      <c r="M89" s="75">
        <v>230</v>
      </c>
      <c r="N89" s="76">
        <v>342</v>
      </c>
      <c r="O89" s="182">
        <f>M89+N89</f>
        <v>572</v>
      </c>
      <c r="P89" s="77">
        <v>0</v>
      </c>
      <c r="Q89" s="182">
        <f t="shared" si="166"/>
        <v>572</v>
      </c>
      <c r="R89" s="75">
        <v>306</v>
      </c>
      <c r="S89" s="76">
        <v>485</v>
      </c>
      <c r="T89" s="182">
        <f>R89+S89</f>
        <v>791</v>
      </c>
      <c r="U89" s="77">
        <v>0</v>
      </c>
      <c r="V89" s="182">
        <f t="shared" si="167"/>
        <v>791</v>
      </c>
      <c r="W89" s="431">
        <f t="shared" si="165"/>
        <v>38.286713286713294</v>
      </c>
    </row>
    <row r="90" spans="12:23" ht="14.25" thickTop="1" thickBot="1" x14ac:dyDescent="0.25">
      <c r="L90" s="79" t="s">
        <v>57</v>
      </c>
      <c r="M90" s="80">
        <f t="shared" ref="M90:N90" si="168">+M87+M88+M89</f>
        <v>733</v>
      </c>
      <c r="N90" s="81">
        <f t="shared" si="168"/>
        <v>985</v>
      </c>
      <c r="O90" s="183">
        <f>+O87+O88+O89</f>
        <v>1718</v>
      </c>
      <c r="P90" s="80">
        <f t="shared" ref="P90:Q90" si="169">+P87+P88+P89</f>
        <v>0</v>
      </c>
      <c r="Q90" s="183">
        <f t="shared" si="169"/>
        <v>1718</v>
      </c>
      <c r="R90" s="80">
        <f t="shared" ref="R90:V90" si="170">+R87+R88+R89</f>
        <v>860</v>
      </c>
      <c r="S90" s="81">
        <f t="shared" si="170"/>
        <v>1363</v>
      </c>
      <c r="T90" s="183">
        <f>+T87+T88+T89</f>
        <v>2223</v>
      </c>
      <c r="U90" s="80">
        <f t="shared" si="170"/>
        <v>0</v>
      </c>
      <c r="V90" s="183">
        <f t="shared" si="170"/>
        <v>2223</v>
      </c>
      <c r="W90" s="82">
        <f t="shared" si="165"/>
        <v>29.39464493597206</v>
      </c>
    </row>
    <row r="91" spans="12:23" ht="13.5" thickTop="1" x14ac:dyDescent="0.2">
      <c r="L91" s="416" t="s">
        <v>13</v>
      </c>
      <c r="M91" s="428">
        <v>174</v>
      </c>
      <c r="N91" s="429">
        <v>372</v>
      </c>
      <c r="O91" s="182">
        <f t="shared" ref="O91" si="171">+M91+N91</f>
        <v>546</v>
      </c>
      <c r="P91" s="430">
        <v>0</v>
      </c>
      <c r="Q91" s="182">
        <f t="shared" ref="Q91" si="172">+O91+P91</f>
        <v>546</v>
      </c>
      <c r="R91" s="428">
        <v>207</v>
      </c>
      <c r="S91" s="429">
        <v>366</v>
      </c>
      <c r="T91" s="182">
        <f>R91+S91</f>
        <v>573</v>
      </c>
      <c r="U91" s="430">
        <v>0</v>
      </c>
      <c r="V91" s="182">
        <f t="shared" si="167"/>
        <v>573</v>
      </c>
      <c r="W91" s="431">
        <f t="shared" si="165"/>
        <v>4.9450549450549497</v>
      </c>
    </row>
    <row r="92" spans="12:23" x14ac:dyDescent="0.2">
      <c r="L92" s="416" t="s">
        <v>14</v>
      </c>
      <c r="M92" s="428">
        <v>61</v>
      </c>
      <c r="N92" s="429">
        <v>318</v>
      </c>
      <c r="O92" s="182">
        <f>+M92+N92</f>
        <v>379</v>
      </c>
      <c r="P92" s="430">
        <v>0</v>
      </c>
      <c r="Q92" s="182">
        <f>+O92+P92</f>
        <v>379</v>
      </c>
      <c r="R92" s="428">
        <v>89</v>
      </c>
      <c r="S92" s="429">
        <v>213</v>
      </c>
      <c r="T92" s="182">
        <f t="shared" ref="T92:T94" si="173">R92+S92</f>
        <v>302</v>
      </c>
      <c r="U92" s="430">
        <v>0</v>
      </c>
      <c r="V92" s="182">
        <f>+T92+U92</f>
        <v>302</v>
      </c>
      <c r="W92" s="431">
        <f>IF(Q92=0,0,((V92/Q92)-1)*100)</f>
        <v>-20.316622691292874</v>
      </c>
    </row>
    <row r="93" spans="12:23" ht="13.5" thickBot="1" x14ac:dyDescent="0.25">
      <c r="L93" s="416" t="s">
        <v>15</v>
      </c>
      <c r="M93" s="428">
        <v>183</v>
      </c>
      <c r="N93" s="429">
        <v>374</v>
      </c>
      <c r="O93" s="182">
        <f>+M93+N93</f>
        <v>557</v>
      </c>
      <c r="P93" s="430">
        <v>0</v>
      </c>
      <c r="Q93" s="182">
        <f>+O93+P93</f>
        <v>557</v>
      </c>
      <c r="R93" s="428">
        <v>130</v>
      </c>
      <c r="S93" s="429">
        <v>254</v>
      </c>
      <c r="T93" s="182">
        <f t="shared" si="173"/>
        <v>384</v>
      </c>
      <c r="U93" s="430">
        <v>0</v>
      </c>
      <c r="V93" s="182">
        <f>+T93+U93</f>
        <v>384</v>
      </c>
      <c r="W93" s="431">
        <f>IF(Q93=0,0,((V93/Q93)-1)*100)</f>
        <v>-31.05924596050269</v>
      </c>
    </row>
    <row r="94" spans="12:23" ht="14.25" thickTop="1" thickBot="1" x14ac:dyDescent="0.25">
      <c r="L94" s="79" t="s">
        <v>61</v>
      </c>
      <c r="M94" s="80">
        <f>+M91+M92+M93</f>
        <v>418</v>
      </c>
      <c r="N94" s="81">
        <f t="shared" ref="N94" si="174">+N91+N92+N93</f>
        <v>1064</v>
      </c>
      <c r="O94" s="183">
        <f t="shared" ref="O94" si="175">+O91+O92+O93</f>
        <v>1482</v>
      </c>
      <c r="P94" s="80">
        <f t="shared" ref="P94" si="176">+P91+P92+P93</f>
        <v>0</v>
      </c>
      <c r="Q94" s="183">
        <f t="shared" ref="Q94" si="177">+Q91+Q92+Q93</f>
        <v>1482</v>
      </c>
      <c r="R94" s="80">
        <f>+R91+R92+R93</f>
        <v>426</v>
      </c>
      <c r="S94" s="81">
        <f>+S91+S92+S93</f>
        <v>833</v>
      </c>
      <c r="T94" s="183">
        <f t="shared" si="173"/>
        <v>1259</v>
      </c>
      <c r="U94" s="80">
        <f t="shared" ref="U94" si="178">+U91+U92+U93</f>
        <v>0</v>
      </c>
      <c r="V94" s="183">
        <f t="shared" ref="V94" si="179">+V91+V92+V93</f>
        <v>1259</v>
      </c>
      <c r="W94" s="82">
        <f>IF(Q94=0,0,((V94/Q94)-1)*100)</f>
        <v>-15.047233468286104</v>
      </c>
    </row>
    <row r="95" spans="12:23" ht="13.5" thickTop="1" x14ac:dyDescent="0.2">
      <c r="L95" s="416" t="s">
        <v>16</v>
      </c>
      <c r="M95" s="428">
        <v>130</v>
      </c>
      <c r="N95" s="429">
        <v>334</v>
      </c>
      <c r="O95" s="182">
        <f t="shared" ref="O95" si="180">+M95+N95</f>
        <v>464</v>
      </c>
      <c r="P95" s="430">
        <v>0</v>
      </c>
      <c r="Q95" s="182">
        <f t="shared" ref="Q95" si="181">+O95+P95</f>
        <v>464</v>
      </c>
      <c r="R95" s="428">
        <v>0</v>
      </c>
      <c r="S95" s="429">
        <v>0</v>
      </c>
      <c r="T95" s="182">
        <f t="shared" ref="T95" si="182">+R95+S95</f>
        <v>0</v>
      </c>
      <c r="U95" s="430">
        <v>0</v>
      </c>
      <c r="V95" s="182">
        <f t="shared" si="167"/>
        <v>0</v>
      </c>
      <c r="W95" s="431">
        <f t="shared" si="165"/>
        <v>-100</v>
      </c>
    </row>
    <row r="96" spans="12:23" x14ac:dyDescent="0.2">
      <c r="L96" s="416" t="s">
        <v>66</v>
      </c>
      <c r="M96" s="428">
        <v>123</v>
      </c>
      <c r="N96" s="429">
        <v>418</v>
      </c>
      <c r="O96" s="182">
        <f>+M96+N96</f>
        <v>541</v>
      </c>
      <c r="P96" s="430">
        <v>0</v>
      </c>
      <c r="Q96" s="182">
        <f>+O96+P96</f>
        <v>541</v>
      </c>
      <c r="R96" s="428">
        <v>0</v>
      </c>
      <c r="S96" s="429">
        <v>0</v>
      </c>
      <c r="T96" s="182">
        <f>+R96+S96</f>
        <v>0</v>
      </c>
      <c r="U96" s="430">
        <v>0</v>
      </c>
      <c r="V96" s="182">
        <f>+T96+U96</f>
        <v>0</v>
      </c>
      <c r="W96" s="431">
        <f>IF(Q96=0,0,((V96/Q96)-1)*100)</f>
        <v>-100</v>
      </c>
    </row>
    <row r="97" spans="1:23" ht="13.5" thickBot="1" x14ac:dyDescent="0.25">
      <c r="L97" s="416" t="s">
        <v>18</v>
      </c>
      <c r="M97" s="428">
        <v>84</v>
      </c>
      <c r="N97" s="429">
        <v>426</v>
      </c>
      <c r="O97" s="184">
        <f>+M97+N97</f>
        <v>510</v>
      </c>
      <c r="P97" s="432">
        <v>0</v>
      </c>
      <c r="Q97" s="184">
        <f>+O97+P97</f>
        <v>510</v>
      </c>
      <c r="R97" s="428">
        <v>0</v>
      </c>
      <c r="S97" s="429">
        <v>0</v>
      </c>
      <c r="T97" s="184">
        <f>+R97+S97</f>
        <v>0</v>
      </c>
      <c r="U97" s="432">
        <v>0</v>
      </c>
      <c r="V97" s="184">
        <f>+T97+U97</f>
        <v>0</v>
      </c>
      <c r="W97" s="431">
        <f>IF(Q97=0,0,((V97/Q97)-1)*100)</f>
        <v>-100</v>
      </c>
    </row>
    <row r="98" spans="1:23" ht="14.25" thickTop="1" thickBot="1" x14ac:dyDescent="0.25">
      <c r="A98" s="346" t="s">
        <v>29</v>
      </c>
      <c r="L98" s="84" t="s">
        <v>19</v>
      </c>
      <c r="M98" s="85">
        <f>+M95+M96+M97</f>
        <v>337</v>
      </c>
      <c r="N98" s="85">
        <f t="shared" ref="N98:V98" si="183">+N95+N96+N97</f>
        <v>1178</v>
      </c>
      <c r="O98" s="185">
        <f t="shared" si="183"/>
        <v>1515</v>
      </c>
      <c r="P98" s="86">
        <f t="shared" si="183"/>
        <v>0</v>
      </c>
      <c r="Q98" s="185">
        <f t="shared" si="183"/>
        <v>1515</v>
      </c>
      <c r="R98" s="85">
        <f t="shared" si="183"/>
        <v>0</v>
      </c>
      <c r="S98" s="85">
        <f t="shared" si="183"/>
        <v>0</v>
      </c>
      <c r="T98" s="185">
        <f t="shared" si="183"/>
        <v>0</v>
      </c>
      <c r="U98" s="86">
        <f t="shared" si="183"/>
        <v>0</v>
      </c>
      <c r="V98" s="185">
        <f t="shared" si="183"/>
        <v>0</v>
      </c>
      <c r="W98" s="87">
        <f>IF(Q98=0,0,((V98/Q98)-1)*100)</f>
        <v>-100</v>
      </c>
    </row>
    <row r="99" spans="1:23" ht="13.5" thickTop="1" x14ac:dyDescent="0.2">
      <c r="L99" s="416" t="s">
        <v>21</v>
      </c>
      <c r="M99" s="428">
        <v>125</v>
      </c>
      <c r="N99" s="429">
        <v>349</v>
      </c>
      <c r="O99" s="184">
        <f>+M99+N99</f>
        <v>474</v>
      </c>
      <c r="P99" s="433">
        <v>0</v>
      </c>
      <c r="Q99" s="184">
        <f>+O99+P99</f>
        <v>474</v>
      </c>
      <c r="R99" s="428">
        <v>0</v>
      </c>
      <c r="S99" s="429">
        <v>0</v>
      </c>
      <c r="T99" s="184">
        <f>+R99+S99</f>
        <v>0</v>
      </c>
      <c r="U99" s="433">
        <v>0</v>
      </c>
      <c r="V99" s="184">
        <f>+T99+U99</f>
        <v>0</v>
      </c>
      <c r="W99" s="431">
        <f t="shared" ref="W99" si="184">IF(Q99=0,0,((V99/Q99)-1)*100)</f>
        <v>-100</v>
      </c>
    </row>
    <row r="100" spans="1:23" x14ac:dyDescent="0.2">
      <c r="L100" s="416" t="s">
        <v>22</v>
      </c>
      <c r="M100" s="428">
        <v>85</v>
      </c>
      <c r="N100" s="429">
        <v>309</v>
      </c>
      <c r="O100" s="184">
        <f>+M100+N100</f>
        <v>394</v>
      </c>
      <c r="P100" s="430">
        <v>0</v>
      </c>
      <c r="Q100" s="184">
        <f>+O100+P100</f>
        <v>394</v>
      </c>
      <c r="R100" s="428">
        <v>0</v>
      </c>
      <c r="S100" s="429">
        <v>0</v>
      </c>
      <c r="T100" s="184">
        <f>+R100+S100</f>
        <v>0</v>
      </c>
      <c r="U100" s="430">
        <v>0</v>
      </c>
      <c r="V100" s="184">
        <f>+T100+U100</f>
        <v>0</v>
      </c>
      <c r="W100" s="431">
        <f>IF(Q100=0,0,((V100/Q100)-1)*100)</f>
        <v>-100</v>
      </c>
    </row>
    <row r="101" spans="1:23" ht="13.5" thickBot="1" x14ac:dyDescent="0.25">
      <c r="L101" s="416" t="s">
        <v>23</v>
      </c>
      <c r="M101" s="428">
        <v>68</v>
      </c>
      <c r="N101" s="429">
        <v>331</v>
      </c>
      <c r="O101" s="184">
        <f t="shared" ref="O101" si="185">+M101+N101</f>
        <v>399</v>
      </c>
      <c r="P101" s="430">
        <v>0</v>
      </c>
      <c r="Q101" s="184">
        <f t="shared" ref="Q101" si="186">+O101+P101</f>
        <v>399</v>
      </c>
      <c r="R101" s="428">
        <v>0</v>
      </c>
      <c r="S101" s="429">
        <v>0</v>
      </c>
      <c r="T101" s="184">
        <f>+R101+S101</f>
        <v>0</v>
      </c>
      <c r="U101" s="430">
        <v>0</v>
      </c>
      <c r="V101" s="184">
        <f>+T101+U101</f>
        <v>0</v>
      </c>
      <c r="W101" s="431">
        <f>IF(Q101=0,0,((V101/Q101)-1)*100)</f>
        <v>-100</v>
      </c>
    </row>
    <row r="102" spans="1:23" ht="14.25" thickTop="1" thickBot="1" x14ac:dyDescent="0.25">
      <c r="A102" s="346" t="s">
        <v>29</v>
      </c>
      <c r="L102" s="84" t="s">
        <v>40</v>
      </c>
      <c r="M102" s="85">
        <f>+M99+M100+M101</f>
        <v>278</v>
      </c>
      <c r="N102" s="85">
        <f t="shared" ref="N102:V102" si="187">+N99+N100+N101</f>
        <v>989</v>
      </c>
      <c r="O102" s="185">
        <f t="shared" si="187"/>
        <v>1267</v>
      </c>
      <c r="P102" s="86">
        <f t="shared" si="187"/>
        <v>0</v>
      </c>
      <c r="Q102" s="185">
        <f t="shared" si="187"/>
        <v>1267</v>
      </c>
      <c r="R102" s="85">
        <f t="shared" si="187"/>
        <v>0</v>
      </c>
      <c r="S102" s="85">
        <f t="shared" si="187"/>
        <v>0</v>
      </c>
      <c r="T102" s="185">
        <f t="shared" si="187"/>
        <v>0</v>
      </c>
      <c r="U102" s="86">
        <f t="shared" si="187"/>
        <v>0</v>
      </c>
      <c r="V102" s="185">
        <f t="shared" si="187"/>
        <v>0</v>
      </c>
      <c r="W102" s="87">
        <f>IF(Q102=0,0,((V102/Q102)-1)*100)</f>
        <v>-100</v>
      </c>
    </row>
    <row r="103" spans="1:23" s="1" customFormat="1" ht="14.25" thickTop="1" thickBot="1" x14ac:dyDescent="0.25">
      <c r="A103" s="3"/>
      <c r="I103" s="2"/>
      <c r="K103" s="3"/>
      <c r="L103" s="79" t="s">
        <v>62</v>
      </c>
      <c r="M103" s="80">
        <f>+M94+M98+M102</f>
        <v>1033</v>
      </c>
      <c r="N103" s="81">
        <f t="shared" ref="N103:V103" si="188">+N94+N98+N102</f>
        <v>3231</v>
      </c>
      <c r="O103" s="175">
        <f t="shared" si="188"/>
        <v>4264</v>
      </c>
      <c r="P103" s="80">
        <f t="shared" si="188"/>
        <v>0</v>
      </c>
      <c r="Q103" s="175">
        <f t="shared" si="188"/>
        <v>4264</v>
      </c>
      <c r="R103" s="80">
        <f t="shared" si="188"/>
        <v>426</v>
      </c>
      <c r="S103" s="81">
        <f t="shared" si="188"/>
        <v>833</v>
      </c>
      <c r="T103" s="175">
        <f t="shared" si="188"/>
        <v>1259</v>
      </c>
      <c r="U103" s="80">
        <f t="shared" si="188"/>
        <v>0</v>
      </c>
      <c r="V103" s="175">
        <f t="shared" si="188"/>
        <v>1259</v>
      </c>
      <c r="W103" s="82">
        <f>IF(Q103=0,0,((V103/Q103)-1)*100)</f>
        <v>-70.473733583489675</v>
      </c>
    </row>
    <row r="104" spans="1:23" ht="14.25" thickTop="1" thickBot="1" x14ac:dyDescent="0.25">
      <c r="L104" s="79" t="s">
        <v>63</v>
      </c>
      <c r="M104" s="80">
        <f>+M90+M94+M98+M102</f>
        <v>1766</v>
      </c>
      <c r="N104" s="81">
        <f t="shared" ref="N104:V104" si="189">+N90+N94+N98+N102</f>
        <v>4216</v>
      </c>
      <c r="O104" s="175">
        <f t="shared" si="189"/>
        <v>5982</v>
      </c>
      <c r="P104" s="80">
        <f t="shared" si="189"/>
        <v>0</v>
      </c>
      <c r="Q104" s="175">
        <f t="shared" si="189"/>
        <v>5982</v>
      </c>
      <c r="R104" s="80">
        <f t="shared" si="189"/>
        <v>1286</v>
      </c>
      <c r="S104" s="81">
        <f t="shared" si="189"/>
        <v>2196</v>
      </c>
      <c r="T104" s="175">
        <f t="shared" si="189"/>
        <v>3482</v>
      </c>
      <c r="U104" s="80">
        <f t="shared" si="189"/>
        <v>0</v>
      </c>
      <c r="V104" s="175">
        <f t="shared" si="189"/>
        <v>3482</v>
      </c>
      <c r="W104" s="82">
        <f t="shared" si="165"/>
        <v>-41.79204279505182</v>
      </c>
    </row>
    <row r="105" spans="1:23" ht="14.25" thickTop="1" thickBot="1" x14ac:dyDescent="0.25">
      <c r="L105" s="434" t="s">
        <v>60</v>
      </c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411"/>
      <c r="M108" s="412"/>
      <c r="N108" s="412"/>
      <c r="O108" s="412"/>
      <c r="P108" s="412"/>
      <c r="Q108" s="412"/>
      <c r="R108" s="412"/>
      <c r="S108" s="412"/>
      <c r="T108" s="412"/>
      <c r="U108" s="412"/>
      <c r="V108" s="412"/>
      <c r="W108" s="413" t="s">
        <v>34</v>
      </c>
    </row>
    <row r="109" spans="1:23" ht="14.25" thickTop="1" thickBot="1" x14ac:dyDescent="0.25">
      <c r="L109" s="414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415" t="s">
        <v>2</v>
      </c>
    </row>
    <row r="110" spans="1:23" ht="13.5" thickTop="1" x14ac:dyDescent="0.2">
      <c r="L110" s="416" t="s">
        <v>3</v>
      </c>
      <c r="M110" s="417"/>
      <c r="N110" s="411"/>
      <c r="O110" s="61"/>
      <c r="P110" s="418"/>
      <c r="Q110" s="61"/>
      <c r="R110" s="417"/>
      <c r="S110" s="411"/>
      <c r="T110" s="61"/>
      <c r="U110" s="418"/>
      <c r="V110" s="61"/>
      <c r="W110" s="419" t="s">
        <v>4</v>
      </c>
    </row>
    <row r="111" spans="1:23" ht="13.5" thickBot="1" x14ac:dyDescent="0.25">
      <c r="L111" s="420"/>
      <c r="M111" s="421" t="s">
        <v>35</v>
      </c>
      <c r="N111" s="422" t="s">
        <v>36</v>
      </c>
      <c r="O111" s="67" t="s">
        <v>37</v>
      </c>
      <c r="P111" s="420" t="s">
        <v>32</v>
      </c>
      <c r="Q111" s="67" t="s">
        <v>7</v>
      </c>
      <c r="R111" s="421" t="s">
        <v>35</v>
      </c>
      <c r="S111" s="422" t="s">
        <v>36</v>
      </c>
      <c r="T111" s="67" t="s">
        <v>37</v>
      </c>
      <c r="U111" s="420" t="s">
        <v>32</v>
      </c>
      <c r="V111" s="67" t="s">
        <v>7</v>
      </c>
      <c r="W111" s="435"/>
    </row>
    <row r="112" spans="1:23" ht="6" customHeight="1" thickTop="1" x14ac:dyDescent="0.2">
      <c r="L112" s="416"/>
      <c r="M112" s="424"/>
      <c r="N112" s="425"/>
      <c r="O112" s="72"/>
      <c r="P112" s="426"/>
      <c r="Q112" s="72"/>
      <c r="R112" s="424"/>
      <c r="S112" s="425"/>
      <c r="T112" s="72"/>
      <c r="U112" s="426"/>
      <c r="V112" s="72"/>
      <c r="W112" s="427"/>
    </row>
    <row r="113" spans="1:23" x14ac:dyDescent="0.2">
      <c r="L113" s="416" t="s">
        <v>10</v>
      </c>
      <c r="M113" s="75">
        <v>96</v>
      </c>
      <c r="N113" s="76">
        <v>29</v>
      </c>
      <c r="O113" s="182">
        <f>M113+N113</f>
        <v>125</v>
      </c>
      <c r="P113" s="77">
        <v>0</v>
      </c>
      <c r="Q113" s="182">
        <f>+O113+P113</f>
        <v>125</v>
      </c>
      <c r="R113" s="75">
        <v>88</v>
      </c>
      <c r="S113" s="76">
        <v>11</v>
      </c>
      <c r="T113" s="182">
        <f>R113+S113</f>
        <v>99</v>
      </c>
      <c r="U113" s="77">
        <v>0</v>
      </c>
      <c r="V113" s="182">
        <f>+T113+U113</f>
        <v>99</v>
      </c>
      <c r="W113" s="431">
        <f t="shared" ref="W113:W121" si="190">IF(Q113=0,0,((V113/Q113)-1)*100)</f>
        <v>-20.799999999999997</v>
      </c>
    </row>
    <row r="114" spans="1:23" x14ac:dyDescent="0.2">
      <c r="L114" s="416" t="s">
        <v>11</v>
      </c>
      <c r="M114" s="75">
        <v>132</v>
      </c>
      <c r="N114" s="76">
        <v>16</v>
      </c>
      <c r="O114" s="182">
        <f>M114+N114</f>
        <v>148</v>
      </c>
      <c r="P114" s="77">
        <v>0</v>
      </c>
      <c r="Q114" s="182">
        <f t="shared" ref="Q114:Q115" si="191">+O114+P114</f>
        <v>148</v>
      </c>
      <c r="R114" s="75">
        <v>140</v>
      </c>
      <c r="S114" s="76">
        <v>12</v>
      </c>
      <c r="T114" s="182">
        <f>R114+S114</f>
        <v>152</v>
      </c>
      <c r="U114" s="77">
        <v>0</v>
      </c>
      <c r="V114" s="182">
        <f t="shared" ref="V114:V121" si="192">+T114+U114</f>
        <v>152</v>
      </c>
      <c r="W114" s="431">
        <f t="shared" si="190"/>
        <v>2.7027027027026973</v>
      </c>
    </row>
    <row r="115" spans="1:23" ht="13.5" thickBot="1" x14ac:dyDescent="0.25">
      <c r="L115" s="420" t="s">
        <v>12</v>
      </c>
      <c r="M115" s="75">
        <v>101</v>
      </c>
      <c r="N115" s="76">
        <v>13</v>
      </c>
      <c r="O115" s="182">
        <f>M115+N115</f>
        <v>114</v>
      </c>
      <c r="P115" s="77">
        <v>0</v>
      </c>
      <c r="Q115" s="182">
        <f t="shared" si="191"/>
        <v>114</v>
      </c>
      <c r="R115" s="75">
        <v>168</v>
      </c>
      <c r="S115" s="76">
        <v>17</v>
      </c>
      <c r="T115" s="182">
        <f>R115+S115</f>
        <v>185</v>
      </c>
      <c r="U115" s="77">
        <v>0</v>
      </c>
      <c r="V115" s="182">
        <f t="shared" si="192"/>
        <v>185</v>
      </c>
      <c r="W115" s="431">
        <f t="shared" si="190"/>
        <v>62.280701754385959</v>
      </c>
    </row>
    <row r="116" spans="1:23" ht="14.25" thickTop="1" thickBot="1" x14ac:dyDescent="0.25">
      <c r="L116" s="79" t="s">
        <v>38</v>
      </c>
      <c r="M116" s="80">
        <f t="shared" ref="M116:Q116" si="193">+M113+M114+M115</f>
        <v>329</v>
      </c>
      <c r="N116" s="81">
        <f t="shared" si="193"/>
        <v>58</v>
      </c>
      <c r="O116" s="183">
        <f t="shared" si="193"/>
        <v>387</v>
      </c>
      <c r="P116" s="80">
        <f t="shared" si="193"/>
        <v>0</v>
      </c>
      <c r="Q116" s="183">
        <f t="shared" si="193"/>
        <v>387</v>
      </c>
      <c r="R116" s="80">
        <f t="shared" ref="R116:V116" si="194">+R113+R114+R115</f>
        <v>396</v>
      </c>
      <c r="S116" s="81">
        <f t="shared" si="194"/>
        <v>40</v>
      </c>
      <c r="T116" s="183">
        <f t="shared" si="194"/>
        <v>436</v>
      </c>
      <c r="U116" s="80">
        <f t="shared" si="194"/>
        <v>0</v>
      </c>
      <c r="V116" s="183">
        <f t="shared" si="194"/>
        <v>436</v>
      </c>
      <c r="W116" s="82">
        <f t="shared" si="190"/>
        <v>12.661498708010344</v>
      </c>
    </row>
    <row r="117" spans="1:23" ht="13.5" thickTop="1" x14ac:dyDescent="0.2">
      <c r="L117" s="416" t="s">
        <v>13</v>
      </c>
      <c r="M117" s="428">
        <v>123</v>
      </c>
      <c r="N117" s="429">
        <v>14</v>
      </c>
      <c r="O117" s="182">
        <f t="shared" ref="O117" si="195">+M117+N117</f>
        <v>137</v>
      </c>
      <c r="P117" s="430">
        <v>0</v>
      </c>
      <c r="Q117" s="182">
        <f t="shared" ref="Q117" si="196">+O117+P117</f>
        <v>137</v>
      </c>
      <c r="R117" s="428">
        <v>116.71899999999999</v>
      </c>
      <c r="S117" s="429">
        <v>19.298999999999999</v>
      </c>
      <c r="T117" s="182">
        <f t="shared" ref="T117:T121" si="197">+R117+S117</f>
        <v>136.018</v>
      </c>
      <c r="U117" s="430">
        <v>0</v>
      </c>
      <c r="V117" s="182">
        <f t="shared" si="192"/>
        <v>136.018</v>
      </c>
      <c r="W117" s="431">
        <f t="shared" si="190"/>
        <v>-0.71678832116788271</v>
      </c>
    </row>
    <row r="118" spans="1:23" x14ac:dyDescent="0.2">
      <c r="L118" s="416" t="s">
        <v>14</v>
      </c>
      <c r="M118" s="428">
        <v>150</v>
      </c>
      <c r="N118" s="429">
        <v>16</v>
      </c>
      <c r="O118" s="182">
        <f>+M118+N118</f>
        <v>166</v>
      </c>
      <c r="P118" s="430">
        <v>0</v>
      </c>
      <c r="Q118" s="182">
        <f>+O118+P118</f>
        <v>166</v>
      </c>
      <c r="R118" s="428">
        <v>169</v>
      </c>
      <c r="S118" s="429">
        <v>10</v>
      </c>
      <c r="T118" s="182">
        <f>+R118+S118</f>
        <v>179</v>
      </c>
      <c r="U118" s="430">
        <v>0</v>
      </c>
      <c r="V118" s="182">
        <f>+T118+U118</f>
        <v>179</v>
      </c>
      <c r="W118" s="431">
        <f>IF(Q118=0,0,((V118/Q118)-1)*100)</f>
        <v>7.8313253012048278</v>
      </c>
    </row>
    <row r="119" spans="1:23" ht="13.5" thickBot="1" x14ac:dyDescent="0.25">
      <c r="L119" s="416" t="s">
        <v>15</v>
      </c>
      <c r="M119" s="428">
        <v>187</v>
      </c>
      <c r="N119" s="429">
        <v>13</v>
      </c>
      <c r="O119" s="182">
        <f>+M119+N119</f>
        <v>200</v>
      </c>
      <c r="P119" s="430">
        <v>0</v>
      </c>
      <c r="Q119" s="182">
        <f>+O119+P119</f>
        <v>200</v>
      </c>
      <c r="R119" s="428">
        <v>90</v>
      </c>
      <c r="S119" s="429">
        <v>14</v>
      </c>
      <c r="T119" s="182">
        <f>+R119+S119</f>
        <v>104</v>
      </c>
      <c r="U119" s="430">
        <v>0</v>
      </c>
      <c r="V119" s="182">
        <f>+T119+U119</f>
        <v>104</v>
      </c>
      <c r="W119" s="431">
        <f>IF(Q119=0,0,((V119/Q119)-1)*100)</f>
        <v>-48</v>
      </c>
    </row>
    <row r="120" spans="1:23" ht="14.25" thickTop="1" thickBot="1" x14ac:dyDescent="0.25">
      <c r="L120" s="79" t="s">
        <v>61</v>
      </c>
      <c r="M120" s="80">
        <f>+M117+M118+M119</f>
        <v>460</v>
      </c>
      <c r="N120" s="81">
        <f t="shared" ref="N120:V120" si="198">+N117+N118+N119</f>
        <v>43</v>
      </c>
      <c r="O120" s="183">
        <f t="shared" si="198"/>
        <v>503</v>
      </c>
      <c r="P120" s="80">
        <f t="shared" si="198"/>
        <v>0</v>
      </c>
      <c r="Q120" s="183">
        <f t="shared" si="198"/>
        <v>503</v>
      </c>
      <c r="R120" s="80">
        <f>+R117+R118+R119</f>
        <v>375.71899999999999</v>
      </c>
      <c r="S120" s="81">
        <f>+S117+S118+S119</f>
        <v>43.298999999999999</v>
      </c>
      <c r="T120" s="183">
        <f t="shared" si="198"/>
        <v>419.01800000000003</v>
      </c>
      <c r="U120" s="80">
        <f t="shared" si="198"/>
        <v>0</v>
      </c>
      <c r="V120" s="183">
        <f t="shared" si="198"/>
        <v>419.01800000000003</v>
      </c>
      <c r="W120" s="82">
        <f>IF(Q120=0,0,((V120/Q120)-1)*100)</f>
        <v>-16.696222664015902</v>
      </c>
    </row>
    <row r="121" spans="1:23" ht="13.5" thickTop="1" x14ac:dyDescent="0.2">
      <c r="L121" s="416" t="s">
        <v>16</v>
      </c>
      <c r="M121" s="428">
        <v>145</v>
      </c>
      <c r="N121" s="429">
        <v>14</v>
      </c>
      <c r="O121" s="182">
        <f t="shared" ref="O121" si="199">+M121+N121</f>
        <v>159</v>
      </c>
      <c r="P121" s="430">
        <v>0</v>
      </c>
      <c r="Q121" s="182">
        <f t="shared" ref="Q121" si="200">+O121+P121</f>
        <v>159</v>
      </c>
      <c r="R121" s="428">
        <v>1</v>
      </c>
      <c r="S121" s="429">
        <v>2</v>
      </c>
      <c r="T121" s="182">
        <f t="shared" si="197"/>
        <v>3</v>
      </c>
      <c r="U121" s="430">
        <v>0</v>
      </c>
      <c r="V121" s="182">
        <f t="shared" si="192"/>
        <v>3</v>
      </c>
      <c r="W121" s="431">
        <f t="shared" si="190"/>
        <v>-98.113207547169807</v>
      </c>
    </row>
    <row r="122" spans="1:23" x14ac:dyDescent="0.2">
      <c r="L122" s="416" t="s">
        <v>66</v>
      </c>
      <c r="M122" s="428">
        <v>150</v>
      </c>
      <c r="N122" s="429">
        <v>15</v>
      </c>
      <c r="O122" s="182">
        <f>+M122+N122</f>
        <v>165</v>
      </c>
      <c r="P122" s="430"/>
      <c r="Q122" s="182">
        <f>+O122+P122</f>
        <v>165</v>
      </c>
      <c r="R122" s="428">
        <v>0</v>
      </c>
      <c r="S122" s="429">
        <v>0</v>
      </c>
      <c r="T122" s="182">
        <f>+R122+S122</f>
        <v>0</v>
      </c>
      <c r="U122" s="430">
        <v>0</v>
      </c>
      <c r="V122" s="182">
        <f>+T122+U122</f>
        <v>0</v>
      </c>
      <c r="W122" s="431">
        <f>IF(Q122=0,0,((V122/Q122)-1)*100)</f>
        <v>-100</v>
      </c>
    </row>
    <row r="123" spans="1:23" ht="13.5" thickBot="1" x14ac:dyDescent="0.25">
      <c r="L123" s="416" t="s">
        <v>18</v>
      </c>
      <c r="M123" s="428">
        <v>129</v>
      </c>
      <c r="N123" s="429">
        <v>22</v>
      </c>
      <c r="O123" s="184">
        <f>+M123+N123</f>
        <v>151</v>
      </c>
      <c r="P123" s="432">
        <v>0</v>
      </c>
      <c r="Q123" s="184">
        <f>+O123+P123</f>
        <v>151</v>
      </c>
      <c r="R123" s="428">
        <v>0</v>
      </c>
      <c r="S123" s="429">
        <v>0</v>
      </c>
      <c r="T123" s="184">
        <f>+R123+S123</f>
        <v>0</v>
      </c>
      <c r="U123" s="432">
        <v>0</v>
      </c>
      <c r="V123" s="184">
        <f>+T123+U123</f>
        <v>0</v>
      </c>
      <c r="W123" s="431">
        <f>IF(Q123=0,0,((V123/Q123)-1)*100)</f>
        <v>-100</v>
      </c>
    </row>
    <row r="124" spans="1:23" ht="14.25" thickTop="1" thickBot="1" x14ac:dyDescent="0.25">
      <c r="A124" s="346" t="s">
        <v>29</v>
      </c>
      <c r="L124" s="84" t="s">
        <v>19</v>
      </c>
      <c r="M124" s="85">
        <f>+M121+M122+M123</f>
        <v>424</v>
      </c>
      <c r="N124" s="85">
        <f t="shared" ref="N124" si="201">+N121+N122+N123</f>
        <v>51</v>
      </c>
      <c r="O124" s="185">
        <f t="shared" ref="O124" si="202">+O121+O122+O123</f>
        <v>475</v>
      </c>
      <c r="P124" s="86">
        <f t="shared" ref="P124" si="203">+P121+P122+P123</f>
        <v>0</v>
      </c>
      <c r="Q124" s="185">
        <f t="shared" ref="Q124" si="204">+Q121+Q122+Q123</f>
        <v>475</v>
      </c>
      <c r="R124" s="85">
        <f t="shared" ref="R124" si="205">+R121+R122+R123</f>
        <v>1</v>
      </c>
      <c r="S124" s="85">
        <f t="shared" ref="S124" si="206">+S121+S122+S123</f>
        <v>2</v>
      </c>
      <c r="T124" s="185">
        <f t="shared" ref="T124" si="207">+T121+T122+T123</f>
        <v>3</v>
      </c>
      <c r="U124" s="86">
        <f t="shared" ref="U124" si="208">+U121+U122+U123</f>
        <v>0</v>
      </c>
      <c r="V124" s="185">
        <f t="shared" ref="V124" si="209">+V121+V122+V123</f>
        <v>3</v>
      </c>
      <c r="W124" s="87">
        <f>IF(Q124=0,0,((V124/Q124)-1)*100)</f>
        <v>-99.368421052631589</v>
      </c>
    </row>
    <row r="125" spans="1:23" ht="13.5" thickTop="1" x14ac:dyDescent="0.2">
      <c r="A125" s="399"/>
      <c r="K125" s="399"/>
      <c r="L125" s="416" t="s">
        <v>21</v>
      </c>
      <c r="M125" s="428">
        <v>183</v>
      </c>
      <c r="N125" s="429">
        <v>15</v>
      </c>
      <c r="O125" s="184">
        <f>+M125+N125</f>
        <v>198</v>
      </c>
      <c r="P125" s="433">
        <v>0</v>
      </c>
      <c r="Q125" s="184">
        <f>+O125+P125</f>
        <v>198</v>
      </c>
      <c r="R125" s="428">
        <v>24</v>
      </c>
      <c r="S125" s="429">
        <v>11</v>
      </c>
      <c r="T125" s="184">
        <f>+R125+S125</f>
        <v>35</v>
      </c>
      <c r="U125" s="433">
        <v>0</v>
      </c>
      <c r="V125" s="184">
        <f>+T125+U125</f>
        <v>35</v>
      </c>
      <c r="W125" s="431">
        <f t="shared" ref="W125" si="210">IF(Q125=0,0,((V125/Q125)-1)*100)</f>
        <v>-82.323232323232318</v>
      </c>
    </row>
    <row r="126" spans="1:23" x14ac:dyDescent="0.2">
      <c r="A126" s="399"/>
      <c r="K126" s="399"/>
      <c r="L126" s="416" t="s">
        <v>22</v>
      </c>
      <c r="M126" s="428">
        <v>141</v>
      </c>
      <c r="N126" s="429">
        <v>16</v>
      </c>
      <c r="O126" s="184">
        <f>+M126+N126</f>
        <v>157</v>
      </c>
      <c r="P126" s="430">
        <v>0</v>
      </c>
      <c r="Q126" s="184">
        <f>+O126+P126</f>
        <v>157</v>
      </c>
      <c r="R126" s="428">
        <v>28</v>
      </c>
      <c r="S126" s="429">
        <v>25</v>
      </c>
      <c r="T126" s="184">
        <f>+R126+S126</f>
        <v>53</v>
      </c>
      <c r="U126" s="430">
        <v>0</v>
      </c>
      <c r="V126" s="184">
        <f>+T126+U126</f>
        <v>53</v>
      </c>
      <c r="W126" s="431">
        <f>IF(Q126=0,0,((V126/Q126)-1)*100)</f>
        <v>-66.242038216560516</v>
      </c>
    </row>
    <row r="127" spans="1:23" ht="13.5" thickBot="1" x14ac:dyDescent="0.25">
      <c r="A127" s="399"/>
      <c r="K127" s="399"/>
      <c r="L127" s="416" t="s">
        <v>23</v>
      </c>
      <c r="M127" s="428">
        <v>64</v>
      </c>
      <c r="N127" s="429">
        <v>15</v>
      </c>
      <c r="O127" s="184">
        <f t="shared" ref="O127" si="211">+M127+N127</f>
        <v>79</v>
      </c>
      <c r="P127" s="430">
        <v>0</v>
      </c>
      <c r="Q127" s="184">
        <f t="shared" ref="Q127" si="212">+O127+P127</f>
        <v>79</v>
      </c>
      <c r="R127" s="428">
        <v>26</v>
      </c>
      <c r="S127" s="429">
        <v>37</v>
      </c>
      <c r="T127" s="184">
        <f>+R127+S127</f>
        <v>63</v>
      </c>
      <c r="U127" s="430">
        <v>0</v>
      </c>
      <c r="V127" s="184">
        <f>+T127+U127</f>
        <v>63</v>
      </c>
      <c r="W127" s="431">
        <f>IF(Q127=0,0,((V127/Q127)-1)*100)</f>
        <v>-20.253164556962023</v>
      </c>
    </row>
    <row r="128" spans="1:23" ht="14.25" thickTop="1" thickBot="1" x14ac:dyDescent="0.25">
      <c r="A128" s="346" t="s">
        <v>29</v>
      </c>
      <c r="L128" s="84" t="s">
        <v>40</v>
      </c>
      <c r="M128" s="85">
        <f>+M125+M126+M127</f>
        <v>388</v>
      </c>
      <c r="N128" s="85">
        <f t="shared" ref="N128:V128" si="213">+N125+N126+N127</f>
        <v>46</v>
      </c>
      <c r="O128" s="185">
        <f t="shared" si="213"/>
        <v>434</v>
      </c>
      <c r="P128" s="86">
        <f t="shared" si="213"/>
        <v>0</v>
      </c>
      <c r="Q128" s="185">
        <f t="shared" si="213"/>
        <v>434</v>
      </c>
      <c r="R128" s="85">
        <f t="shared" si="213"/>
        <v>78</v>
      </c>
      <c r="S128" s="85">
        <f t="shared" si="213"/>
        <v>73</v>
      </c>
      <c r="T128" s="185">
        <f t="shared" si="213"/>
        <v>151</v>
      </c>
      <c r="U128" s="86">
        <f t="shared" si="213"/>
        <v>0</v>
      </c>
      <c r="V128" s="185">
        <f t="shared" si="213"/>
        <v>151</v>
      </c>
      <c r="W128" s="87">
        <f>IF(Q128=0,0,((V128/Q128)-1)*100)</f>
        <v>-65.207373271889395</v>
      </c>
    </row>
    <row r="129" spans="1:23" s="1" customFormat="1" ht="14.25" thickTop="1" thickBot="1" x14ac:dyDescent="0.25">
      <c r="A129" s="3"/>
      <c r="I129" s="2"/>
      <c r="K129" s="3"/>
      <c r="L129" s="79" t="s">
        <v>62</v>
      </c>
      <c r="M129" s="80">
        <f>+M120+M124+M128</f>
        <v>1272</v>
      </c>
      <c r="N129" s="81">
        <f t="shared" ref="N129:V129" si="214">+N120+N124+N128</f>
        <v>140</v>
      </c>
      <c r="O129" s="175">
        <f t="shared" si="214"/>
        <v>1412</v>
      </c>
      <c r="P129" s="80">
        <f t="shared" si="214"/>
        <v>0</v>
      </c>
      <c r="Q129" s="175">
        <f t="shared" si="214"/>
        <v>1412</v>
      </c>
      <c r="R129" s="80">
        <f t="shared" si="214"/>
        <v>454.71899999999999</v>
      </c>
      <c r="S129" s="81">
        <f t="shared" si="214"/>
        <v>118.29900000000001</v>
      </c>
      <c r="T129" s="175">
        <f t="shared" si="214"/>
        <v>573.01800000000003</v>
      </c>
      <c r="U129" s="80">
        <f t="shared" si="214"/>
        <v>0</v>
      </c>
      <c r="V129" s="175">
        <f t="shared" si="214"/>
        <v>573.01800000000003</v>
      </c>
      <c r="W129" s="82">
        <f>IF(Q129=0,0,((V129/Q129)-1)*100)</f>
        <v>-59.417988668555232</v>
      </c>
    </row>
    <row r="130" spans="1:23" ht="14.25" thickTop="1" thickBot="1" x14ac:dyDescent="0.25">
      <c r="L130" s="79" t="s">
        <v>63</v>
      </c>
      <c r="M130" s="80">
        <f>+M116+M120+M124+M128</f>
        <v>1601</v>
      </c>
      <c r="N130" s="81">
        <f t="shared" ref="N130:V130" si="215">+N116+N120+N124+N128</f>
        <v>198</v>
      </c>
      <c r="O130" s="175">
        <f t="shared" si="215"/>
        <v>1799</v>
      </c>
      <c r="P130" s="80">
        <f t="shared" si="215"/>
        <v>0</v>
      </c>
      <c r="Q130" s="175">
        <f t="shared" si="215"/>
        <v>1799</v>
      </c>
      <c r="R130" s="80">
        <f t="shared" si="215"/>
        <v>850.71900000000005</v>
      </c>
      <c r="S130" s="81">
        <f t="shared" si="215"/>
        <v>158.29900000000001</v>
      </c>
      <c r="T130" s="175">
        <f t="shared" si="215"/>
        <v>1009.018</v>
      </c>
      <c r="U130" s="80">
        <f t="shared" si="215"/>
        <v>0</v>
      </c>
      <c r="V130" s="175">
        <f t="shared" si="215"/>
        <v>1009.018</v>
      </c>
      <c r="W130" s="82">
        <f t="shared" ref="W130" si="216">IF(Q130=0,0,((V130/Q130)-1)*100)</f>
        <v>-43.912284602556973</v>
      </c>
    </row>
    <row r="131" spans="1:23" ht="14.25" thickTop="1" thickBot="1" x14ac:dyDescent="0.25">
      <c r="L131" s="434" t="s">
        <v>60</v>
      </c>
      <c r="M131" s="412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</row>
    <row r="132" spans="1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:23" ht="14.25" thickTop="1" thickBot="1" x14ac:dyDescent="0.25">
      <c r="L134" s="411"/>
      <c r="M134" s="412"/>
      <c r="N134" s="412"/>
      <c r="O134" s="412"/>
      <c r="P134" s="412"/>
      <c r="Q134" s="412"/>
      <c r="R134" s="412"/>
      <c r="S134" s="412"/>
      <c r="T134" s="412"/>
      <c r="U134" s="412"/>
      <c r="V134" s="412"/>
      <c r="W134" s="413" t="s">
        <v>34</v>
      </c>
    </row>
    <row r="135" spans="1:23" ht="14.25" thickTop="1" thickBot="1" x14ac:dyDescent="0.25">
      <c r="L135" s="414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415" t="s">
        <v>2</v>
      </c>
    </row>
    <row r="136" spans="1:23" ht="13.5" thickTop="1" x14ac:dyDescent="0.2">
      <c r="L136" s="416" t="s">
        <v>3</v>
      </c>
      <c r="M136" s="417"/>
      <c r="N136" s="411"/>
      <c r="O136" s="61"/>
      <c r="P136" s="418"/>
      <c r="Q136" s="98"/>
      <c r="R136" s="417"/>
      <c r="S136" s="411"/>
      <c r="T136" s="61"/>
      <c r="U136" s="418"/>
      <c r="V136" s="98"/>
      <c r="W136" s="419" t="s">
        <v>4</v>
      </c>
    </row>
    <row r="137" spans="1:23" ht="13.5" thickBot="1" x14ac:dyDescent="0.25">
      <c r="L137" s="420"/>
      <c r="M137" s="421" t="s">
        <v>35</v>
      </c>
      <c r="N137" s="422" t="s">
        <v>36</v>
      </c>
      <c r="O137" s="67" t="s">
        <v>37</v>
      </c>
      <c r="P137" s="420" t="s">
        <v>32</v>
      </c>
      <c r="Q137" s="506" t="s">
        <v>7</v>
      </c>
      <c r="R137" s="421" t="s">
        <v>35</v>
      </c>
      <c r="S137" s="422" t="s">
        <v>36</v>
      </c>
      <c r="T137" s="67" t="s">
        <v>37</v>
      </c>
      <c r="U137" s="420" t="s">
        <v>32</v>
      </c>
      <c r="V137" s="99" t="s">
        <v>7</v>
      </c>
      <c r="W137" s="435"/>
    </row>
    <row r="138" spans="1:23" ht="5.25" customHeight="1" thickTop="1" x14ac:dyDescent="0.2">
      <c r="L138" s="416"/>
      <c r="M138" s="424"/>
      <c r="N138" s="425"/>
      <c r="O138" s="72"/>
      <c r="P138" s="426"/>
      <c r="Q138" s="142"/>
      <c r="R138" s="424"/>
      <c r="S138" s="425"/>
      <c r="T138" s="72"/>
      <c r="U138" s="426"/>
      <c r="V138" s="142"/>
      <c r="W138" s="427"/>
    </row>
    <row r="139" spans="1:23" x14ac:dyDescent="0.2">
      <c r="L139" s="416" t="s">
        <v>10</v>
      </c>
      <c r="M139" s="428">
        <f t="shared" ref="M139:N141" si="217">+M87+M113</f>
        <v>203</v>
      </c>
      <c r="N139" s="429">
        <f t="shared" si="217"/>
        <v>350</v>
      </c>
      <c r="O139" s="182">
        <f>M139+N139</f>
        <v>553</v>
      </c>
      <c r="P139" s="430">
        <f>+P87+P113</f>
        <v>0</v>
      </c>
      <c r="Q139" s="188">
        <f>O139+P139</f>
        <v>553</v>
      </c>
      <c r="R139" s="428">
        <f t="shared" ref="R139:S141" si="218">+R87+R113</f>
        <v>258</v>
      </c>
      <c r="S139" s="429">
        <f t="shared" si="218"/>
        <v>433</v>
      </c>
      <c r="T139" s="182">
        <f>R139+S139</f>
        <v>691</v>
      </c>
      <c r="U139" s="430">
        <f>+U87+U113</f>
        <v>0</v>
      </c>
      <c r="V139" s="188">
        <f>T139+U139</f>
        <v>691</v>
      </c>
      <c r="W139" s="431">
        <f t="shared" ref="W139:W147" si="219">IF(Q139=0,0,((V139/Q139)-1)*100)</f>
        <v>24.954792043399632</v>
      </c>
    </row>
    <row r="140" spans="1:23" x14ac:dyDescent="0.2">
      <c r="L140" s="416" t="s">
        <v>11</v>
      </c>
      <c r="M140" s="428">
        <f t="shared" si="217"/>
        <v>528</v>
      </c>
      <c r="N140" s="429">
        <f t="shared" si="217"/>
        <v>338</v>
      </c>
      <c r="O140" s="182">
        <f>M140+N140</f>
        <v>866</v>
      </c>
      <c r="P140" s="430">
        <f>+P88+P114</f>
        <v>0</v>
      </c>
      <c r="Q140" s="188">
        <f>O140+P140</f>
        <v>866</v>
      </c>
      <c r="R140" s="428">
        <f t="shared" si="218"/>
        <v>524</v>
      </c>
      <c r="S140" s="429">
        <f t="shared" si="218"/>
        <v>468</v>
      </c>
      <c r="T140" s="182">
        <f>R140+S140</f>
        <v>992</v>
      </c>
      <c r="U140" s="430">
        <f>+U88+U114</f>
        <v>0</v>
      </c>
      <c r="V140" s="188">
        <f>T140+U140</f>
        <v>992</v>
      </c>
      <c r="W140" s="431">
        <f t="shared" si="219"/>
        <v>14.549653579676679</v>
      </c>
    </row>
    <row r="141" spans="1:23" ht="13.5" thickBot="1" x14ac:dyDescent="0.25">
      <c r="L141" s="420" t="s">
        <v>12</v>
      </c>
      <c r="M141" s="428">
        <f t="shared" si="217"/>
        <v>331</v>
      </c>
      <c r="N141" s="429">
        <f t="shared" si="217"/>
        <v>355</v>
      </c>
      <c r="O141" s="182">
        <f>M141+N141</f>
        <v>686</v>
      </c>
      <c r="P141" s="430">
        <f>+P89+P115</f>
        <v>0</v>
      </c>
      <c r="Q141" s="188">
        <f>O141+P141</f>
        <v>686</v>
      </c>
      <c r="R141" s="428">
        <f t="shared" si="218"/>
        <v>474</v>
      </c>
      <c r="S141" s="429">
        <f t="shared" si="218"/>
        <v>502</v>
      </c>
      <c r="T141" s="182">
        <f>R141+S141</f>
        <v>976</v>
      </c>
      <c r="U141" s="430">
        <f>+U89+U115</f>
        <v>0</v>
      </c>
      <c r="V141" s="188">
        <f>T141+U141</f>
        <v>976</v>
      </c>
      <c r="W141" s="431">
        <f t="shared" si="219"/>
        <v>42.274052478134116</v>
      </c>
    </row>
    <row r="142" spans="1:23" ht="14.25" thickTop="1" thickBot="1" x14ac:dyDescent="0.25">
      <c r="L142" s="79" t="s">
        <v>38</v>
      </c>
      <c r="M142" s="80">
        <f t="shared" ref="M142:Q142" si="220">+M139+M140+M141</f>
        <v>1062</v>
      </c>
      <c r="N142" s="81">
        <f t="shared" si="220"/>
        <v>1043</v>
      </c>
      <c r="O142" s="183">
        <f t="shared" si="220"/>
        <v>2105</v>
      </c>
      <c r="P142" s="80">
        <f t="shared" si="220"/>
        <v>0</v>
      </c>
      <c r="Q142" s="183">
        <f t="shared" si="220"/>
        <v>2105</v>
      </c>
      <c r="R142" s="80">
        <f t="shared" ref="R142:V142" si="221">+R139+R140+R141</f>
        <v>1256</v>
      </c>
      <c r="S142" s="81">
        <f t="shared" si="221"/>
        <v>1403</v>
      </c>
      <c r="T142" s="183">
        <f t="shared" si="221"/>
        <v>2659</v>
      </c>
      <c r="U142" s="80">
        <f t="shared" si="221"/>
        <v>0</v>
      </c>
      <c r="V142" s="183">
        <f t="shared" si="221"/>
        <v>2659</v>
      </c>
      <c r="W142" s="82">
        <f t="shared" si="219"/>
        <v>26.318289786223282</v>
      </c>
    </row>
    <row r="143" spans="1:23" ht="13.5" thickTop="1" x14ac:dyDescent="0.2">
      <c r="L143" s="416" t="s">
        <v>13</v>
      </c>
      <c r="M143" s="428">
        <f t="shared" ref="M143:N145" si="222">+M91+M117</f>
        <v>297</v>
      </c>
      <c r="N143" s="429">
        <f t="shared" si="222"/>
        <v>386</v>
      </c>
      <c r="O143" s="182">
        <f>M143+N143</f>
        <v>683</v>
      </c>
      <c r="P143" s="430">
        <f>+P91+P117</f>
        <v>0</v>
      </c>
      <c r="Q143" s="188">
        <f>O143+P143</f>
        <v>683</v>
      </c>
      <c r="R143" s="428">
        <f t="shared" ref="R143:S145" si="223">+R91+R117</f>
        <v>323.71899999999999</v>
      </c>
      <c r="S143" s="429">
        <f t="shared" si="223"/>
        <v>385.29899999999998</v>
      </c>
      <c r="T143" s="182">
        <f>R143+S143</f>
        <v>709.01800000000003</v>
      </c>
      <c r="U143" s="430">
        <f>+U91+U117</f>
        <v>0</v>
      </c>
      <c r="V143" s="188">
        <f>T143+U143</f>
        <v>709.01800000000003</v>
      </c>
      <c r="W143" s="431">
        <f t="shared" si="219"/>
        <v>3.8093704245973692</v>
      </c>
    </row>
    <row r="144" spans="1:23" x14ac:dyDescent="0.2">
      <c r="L144" s="416" t="s">
        <v>14</v>
      </c>
      <c r="M144" s="428">
        <f t="shared" si="222"/>
        <v>211</v>
      </c>
      <c r="N144" s="429">
        <f t="shared" si="222"/>
        <v>334</v>
      </c>
      <c r="O144" s="182">
        <f>M144+N144</f>
        <v>545</v>
      </c>
      <c r="P144" s="430">
        <f>+P92+P118</f>
        <v>0</v>
      </c>
      <c r="Q144" s="188">
        <f>O144+P144</f>
        <v>545</v>
      </c>
      <c r="R144" s="428">
        <f t="shared" si="223"/>
        <v>258</v>
      </c>
      <c r="S144" s="429">
        <f t="shared" si="223"/>
        <v>223</v>
      </c>
      <c r="T144" s="182">
        <f t="shared" ref="T144:T147" si="224">R144+S144</f>
        <v>481</v>
      </c>
      <c r="U144" s="430">
        <f>+U92+U118</f>
        <v>0</v>
      </c>
      <c r="V144" s="188">
        <f>T144+U144</f>
        <v>481</v>
      </c>
      <c r="W144" s="431">
        <f>IF(Q144=0,0,((V144/Q144)-1)*100)</f>
        <v>-11.743119266055047</v>
      </c>
    </row>
    <row r="145" spans="1:23" ht="13.5" thickBot="1" x14ac:dyDescent="0.25">
      <c r="L145" s="416" t="s">
        <v>15</v>
      </c>
      <c r="M145" s="428">
        <f t="shared" si="222"/>
        <v>370</v>
      </c>
      <c r="N145" s="429">
        <f t="shared" si="222"/>
        <v>387</v>
      </c>
      <c r="O145" s="182">
        <f>M145+N145</f>
        <v>757</v>
      </c>
      <c r="P145" s="430">
        <f>+P93+P119</f>
        <v>0</v>
      </c>
      <c r="Q145" s="188">
        <f>O145+P145</f>
        <v>757</v>
      </c>
      <c r="R145" s="428">
        <f t="shared" si="223"/>
        <v>220</v>
      </c>
      <c r="S145" s="429">
        <f t="shared" si="223"/>
        <v>268</v>
      </c>
      <c r="T145" s="182">
        <f t="shared" si="224"/>
        <v>488</v>
      </c>
      <c r="U145" s="430">
        <f>+U93+U119</f>
        <v>0</v>
      </c>
      <c r="V145" s="188">
        <f>T145+U145</f>
        <v>488</v>
      </c>
      <c r="W145" s="431">
        <f>IF(Q145=0,0,((V145/Q145)-1)*100)</f>
        <v>-35.535006605019817</v>
      </c>
    </row>
    <row r="146" spans="1:23" ht="14.25" thickTop="1" thickBot="1" x14ac:dyDescent="0.25">
      <c r="L146" s="79" t="s">
        <v>61</v>
      </c>
      <c r="M146" s="80">
        <f>+M143+M144+M145</f>
        <v>878</v>
      </c>
      <c r="N146" s="81">
        <f t="shared" ref="N146:V146" si="225">+N143+N144+N145</f>
        <v>1107</v>
      </c>
      <c r="O146" s="183">
        <f t="shared" si="225"/>
        <v>1985</v>
      </c>
      <c r="P146" s="80">
        <f t="shared" si="225"/>
        <v>0</v>
      </c>
      <c r="Q146" s="183">
        <f t="shared" si="225"/>
        <v>1985</v>
      </c>
      <c r="R146" s="80">
        <f>+R143+R144+R145</f>
        <v>801.71900000000005</v>
      </c>
      <c r="S146" s="81">
        <f>+S143+S144+S145</f>
        <v>876.29899999999998</v>
      </c>
      <c r="T146" s="183">
        <f t="shared" si="224"/>
        <v>1678.018</v>
      </c>
      <c r="U146" s="80">
        <f t="shared" si="225"/>
        <v>0</v>
      </c>
      <c r="V146" s="183">
        <f t="shared" si="225"/>
        <v>1678.018</v>
      </c>
      <c r="W146" s="82">
        <f>IF(Q146=0,0,((V146/Q146)-1)*100)</f>
        <v>-15.465088161209062</v>
      </c>
    </row>
    <row r="147" spans="1:23" ht="13.5" thickTop="1" x14ac:dyDescent="0.2">
      <c r="L147" s="416" t="s">
        <v>16</v>
      </c>
      <c r="M147" s="428">
        <f t="shared" ref="M147:N149" si="226">+M95+M121</f>
        <v>275</v>
      </c>
      <c r="N147" s="429">
        <f t="shared" si="226"/>
        <v>348</v>
      </c>
      <c r="O147" s="182">
        <f>M147+N147</f>
        <v>623</v>
      </c>
      <c r="P147" s="430">
        <f>+P95+P121</f>
        <v>0</v>
      </c>
      <c r="Q147" s="188">
        <f>O147+P147</f>
        <v>623</v>
      </c>
      <c r="R147" s="428">
        <f t="shared" ref="R147:S149" si="227">+R95+R121</f>
        <v>1</v>
      </c>
      <c r="S147" s="429">
        <f t="shared" si="227"/>
        <v>2</v>
      </c>
      <c r="T147" s="182">
        <f t="shared" si="224"/>
        <v>3</v>
      </c>
      <c r="U147" s="430">
        <f>+U95+U121</f>
        <v>0</v>
      </c>
      <c r="V147" s="188">
        <f>T147+U147</f>
        <v>3</v>
      </c>
      <c r="W147" s="431">
        <f t="shared" si="219"/>
        <v>-99.518459069020864</v>
      </c>
    </row>
    <row r="148" spans="1:23" x14ac:dyDescent="0.2">
      <c r="L148" s="416" t="s">
        <v>66</v>
      </c>
      <c r="M148" s="428">
        <f t="shared" si="226"/>
        <v>273</v>
      </c>
      <c r="N148" s="429">
        <f t="shared" si="226"/>
        <v>433</v>
      </c>
      <c r="O148" s="182">
        <f>M148+N148</f>
        <v>706</v>
      </c>
      <c r="P148" s="430">
        <f>+P96+P122</f>
        <v>0</v>
      </c>
      <c r="Q148" s="188">
        <f>O148+P148</f>
        <v>706</v>
      </c>
      <c r="R148" s="428">
        <f t="shared" si="227"/>
        <v>0</v>
      </c>
      <c r="S148" s="429">
        <f t="shared" si="227"/>
        <v>0</v>
      </c>
      <c r="T148" s="182">
        <f>R148+S148</f>
        <v>0</v>
      </c>
      <c r="U148" s="430">
        <f>+U96+U122</f>
        <v>0</v>
      </c>
      <c r="V148" s="188">
        <f>T148+U148</f>
        <v>0</v>
      </c>
      <c r="W148" s="431">
        <f>IF(Q148=0,0,((V148/Q148)-1)*100)</f>
        <v>-100</v>
      </c>
    </row>
    <row r="149" spans="1:23" ht="13.5" thickBot="1" x14ac:dyDescent="0.25">
      <c r="L149" s="416" t="s">
        <v>18</v>
      </c>
      <c r="M149" s="428">
        <f t="shared" si="226"/>
        <v>213</v>
      </c>
      <c r="N149" s="429">
        <f t="shared" si="226"/>
        <v>448</v>
      </c>
      <c r="O149" s="184">
        <f>M149+N149</f>
        <v>661</v>
      </c>
      <c r="P149" s="432">
        <f>+P97+P123</f>
        <v>0</v>
      </c>
      <c r="Q149" s="188">
        <f>O149+P149</f>
        <v>661</v>
      </c>
      <c r="R149" s="428">
        <f t="shared" si="227"/>
        <v>0</v>
      </c>
      <c r="S149" s="429">
        <f t="shared" si="227"/>
        <v>0</v>
      </c>
      <c r="T149" s="184">
        <f>R149+S149</f>
        <v>0</v>
      </c>
      <c r="U149" s="432">
        <f>+U97+U123</f>
        <v>0</v>
      </c>
      <c r="V149" s="188">
        <f>T149+U149</f>
        <v>0</v>
      </c>
      <c r="W149" s="431">
        <f>IF(Q149=0,0,((V149/Q149)-1)*100)</f>
        <v>-100</v>
      </c>
    </row>
    <row r="150" spans="1:23" ht="14.25" thickTop="1" thickBot="1" x14ac:dyDescent="0.25">
      <c r="A150" s="346" t="s">
        <v>29</v>
      </c>
      <c r="L150" s="84" t="s">
        <v>19</v>
      </c>
      <c r="M150" s="85">
        <f>+M147+M148+M149</f>
        <v>761</v>
      </c>
      <c r="N150" s="85">
        <f t="shared" ref="N150" si="228">+N147+N148+N149</f>
        <v>1229</v>
      </c>
      <c r="O150" s="185">
        <f t="shared" ref="O150" si="229">+O147+O148+O149</f>
        <v>1990</v>
      </c>
      <c r="P150" s="86">
        <f t="shared" ref="P150" si="230">+P147+P148+P149</f>
        <v>0</v>
      </c>
      <c r="Q150" s="185">
        <f t="shared" ref="Q150" si="231">+Q147+Q148+Q149</f>
        <v>1990</v>
      </c>
      <c r="R150" s="85">
        <f t="shared" ref="R150" si="232">+R147+R148+R149</f>
        <v>1</v>
      </c>
      <c r="S150" s="85">
        <f t="shared" ref="S150" si="233">+S147+S148+S149</f>
        <v>2</v>
      </c>
      <c r="T150" s="185">
        <f t="shared" ref="T150" si="234">+T147+T148+T149</f>
        <v>3</v>
      </c>
      <c r="U150" s="86">
        <f t="shared" ref="U150" si="235">+U147+U148+U149</f>
        <v>0</v>
      </c>
      <c r="V150" s="185">
        <f t="shared" ref="V150" si="236">+V147+V148+V149</f>
        <v>3</v>
      </c>
      <c r="W150" s="87">
        <f>IF(Q150=0,0,((V150/Q150)-1)*100)</f>
        <v>-99.849246231155774</v>
      </c>
    </row>
    <row r="151" spans="1:23" ht="13.5" thickTop="1" x14ac:dyDescent="0.2">
      <c r="L151" s="416" t="s">
        <v>21</v>
      </c>
      <c r="M151" s="428">
        <f t="shared" ref="M151:N153" si="237">+M99+M125</f>
        <v>308</v>
      </c>
      <c r="N151" s="429">
        <f t="shared" si="237"/>
        <v>364</v>
      </c>
      <c r="O151" s="184">
        <f>M151+N151</f>
        <v>672</v>
      </c>
      <c r="P151" s="433">
        <f>+P99+P125</f>
        <v>0</v>
      </c>
      <c r="Q151" s="188">
        <f>O151+P151</f>
        <v>672</v>
      </c>
      <c r="R151" s="428">
        <f t="shared" ref="R151:S153" si="238">+R99+R125</f>
        <v>24</v>
      </c>
      <c r="S151" s="429">
        <f t="shared" si="238"/>
        <v>11</v>
      </c>
      <c r="T151" s="184">
        <f>R151+S151</f>
        <v>35</v>
      </c>
      <c r="U151" s="433">
        <f>+U99+U125</f>
        <v>0</v>
      </c>
      <c r="V151" s="188">
        <f>T151+U151</f>
        <v>35</v>
      </c>
      <c r="W151" s="431">
        <f t="shared" ref="W151" si="239">IF(Q151=0,0,((V151/Q151)-1)*100)</f>
        <v>-94.791666666666657</v>
      </c>
    </row>
    <row r="152" spans="1:23" x14ac:dyDescent="0.2">
      <c r="L152" s="416" t="s">
        <v>22</v>
      </c>
      <c r="M152" s="428">
        <f t="shared" si="237"/>
        <v>226</v>
      </c>
      <c r="N152" s="429">
        <f t="shared" si="237"/>
        <v>325</v>
      </c>
      <c r="O152" s="184">
        <f>M152+N152</f>
        <v>551</v>
      </c>
      <c r="P152" s="430">
        <f>+P100+P126</f>
        <v>0</v>
      </c>
      <c r="Q152" s="188">
        <f>O152+P152</f>
        <v>551</v>
      </c>
      <c r="R152" s="428">
        <f t="shared" si="238"/>
        <v>28</v>
      </c>
      <c r="S152" s="429">
        <f t="shared" si="238"/>
        <v>25</v>
      </c>
      <c r="T152" s="184">
        <f>R152+S152</f>
        <v>53</v>
      </c>
      <c r="U152" s="430">
        <f>+U100+U126</f>
        <v>0</v>
      </c>
      <c r="V152" s="188">
        <f>T152+U152</f>
        <v>53</v>
      </c>
      <c r="W152" s="431">
        <f>IF(Q152=0,0,((V152/Q152)-1)*100)</f>
        <v>-90.381125226860263</v>
      </c>
    </row>
    <row r="153" spans="1:23" ht="13.5" thickBot="1" x14ac:dyDescent="0.25">
      <c r="A153" s="399"/>
      <c r="K153" s="399"/>
      <c r="L153" s="416" t="s">
        <v>23</v>
      </c>
      <c r="M153" s="428">
        <f t="shared" si="237"/>
        <v>132</v>
      </c>
      <c r="N153" s="429">
        <f t="shared" si="237"/>
        <v>346</v>
      </c>
      <c r="O153" s="184">
        <f>M153+N153</f>
        <v>478</v>
      </c>
      <c r="P153" s="430">
        <f>+P101+P127</f>
        <v>0</v>
      </c>
      <c r="Q153" s="188">
        <f>O153+P153</f>
        <v>478</v>
      </c>
      <c r="R153" s="428">
        <f t="shared" si="238"/>
        <v>26</v>
      </c>
      <c r="S153" s="429">
        <f t="shared" si="238"/>
        <v>37</v>
      </c>
      <c r="T153" s="184">
        <f>R153+S153</f>
        <v>63</v>
      </c>
      <c r="U153" s="430">
        <f>+U101+U127</f>
        <v>0</v>
      </c>
      <c r="V153" s="188">
        <f>T153+U153</f>
        <v>63</v>
      </c>
      <c r="W153" s="431">
        <f>IF(Q153=0,0,((V153/Q153)-1)*100)</f>
        <v>-86.820083682008359</v>
      </c>
    </row>
    <row r="154" spans="1:23" ht="14.25" thickTop="1" thickBot="1" x14ac:dyDescent="0.25">
      <c r="A154" s="346" t="s">
        <v>29</v>
      </c>
      <c r="L154" s="84" t="s">
        <v>40</v>
      </c>
      <c r="M154" s="85">
        <f>+M151+M152+M153</f>
        <v>666</v>
      </c>
      <c r="N154" s="85">
        <f t="shared" ref="N154:V154" si="240">+N151+N152+N153</f>
        <v>1035</v>
      </c>
      <c r="O154" s="185">
        <f t="shared" si="240"/>
        <v>1701</v>
      </c>
      <c r="P154" s="86">
        <f t="shared" si="240"/>
        <v>0</v>
      </c>
      <c r="Q154" s="185">
        <f t="shared" si="240"/>
        <v>1701</v>
      </c>
      <c r="R154" s="85">
        <f t="shared" si="240"/>
        <v>78</v>
      </c>
      <c r="S154" s="85">
        <f t="shared" si="240"/>
        <v>73</v>
      </c>
      <c r="T154" s="185">
        <f t="shared" si="240"/>
        <v>151</v>
      </c>
      <c r="U154" s="86">
        <f t="shared" si="240"/>
        <v>0</v>
      </c>
      <c r="V154" s="185">
        <f t="shared" si="240"/>
        <v>151</v>
      </c>
      <c r="W154" s="87">
        <f>IF(Q154=0,0,((V154/Q154)-1)*100)</f>
        <v>-91.122868900646679</v>
      </c>
    </row>
    <row r="155" spans="1:23" s="1" customFormat="1" ht="14.25" thickTop="1" thickBot="1" x14ac:dyDescent="0.25">
      <c r="A155" s="3"/>
      <c r="I155" s="2"/>
      <c r="K155" s="3"/>
      <c r="L155" s="79" t="s">
        <v>62</v>
      </c>
      <c r="M155" s="80">
        <f>+M146+M150+M154</f>
        <v>2305</v>
      </c>
      <c r="N155" s="81">
        <f t="shared" ref="N155:V155" si="241">+N146+N150+N154</f>
        <v>3371</v>
      </c>
      <c r="O155" s="175">
        <f t="shared" si="241"/>
        <v>5676</v>
      </c>
      <c r="P155" s="80">
        <f t="shared" si="241"/>
        <v>0</v>
      </c>
      <c r="Q155" s="175">
        <f t="shared" si="241"/>
        <v>5676</v>
      </c>
      <c r="R155" s="80">
        <f t="shared" si="241"/>
        <v>880.71900000000005</v>
      </c>
      <c r="S155" s="81">
        <f t="shared" si="241"/>
        <v>951.29899999999998</v>
      </c>
      <c r="T155" s="175">
        <f t="shared" si="241"/>
        <v>1832.018</v>
      </c>
      <c r="U155" s="80">
        <f t="shared" si="241"/>
        <v>0</v>
      </c>
      <c r="V155" s="175">
        <f t="shared" si="241"/>
        <v>1832.018</v>
      </c>
      <c r="W155" s="82">
        <f>IF(Q155=0,0,((V155/Q155)-1)*100)</f>
        <v>-67.72343199436223</v>
      </c>
    </row>
    <row r="156" spans="1:23" ht="14.25" thickTop="1" thickBot="1" x14ac:dyDescent="0.25">
      <c r="L156" s="79" t="s">
        <v>63</v>
      </c>
      <c r="M156" s="80">
        <f>+M142+M146+M150+M154</f>
        <v>3367</v>
      </c>
      <c r="N156" s="81">
        <f t="shared" ref="N156:V156" si="242">+N142+N146+N150+N154</f>
        <v>4414</v>
      </c>
      <c r="O156" s="175">
        <f t="shared" si="242"/>
        <v>7781</v>
      </c>
      <c r="P156" s="80">
        <f t="shared" si="242"/>
        <v>0</v>
      </c>
      <c r="Q156" s="175">
        <f t="shared" si="242"/>
        <v>7781</v>
      </c>
      <c r="R156" s="80">
        <f t="shared" si="242"/>
        <v>2136.7190000000001</v>
      </c>
      <c r="S156" s="81">
        <f t="shared" si="242"/>
        <v>2354.299</v>
      </c>
      <c r="T156" s="175">
        <f t="shared" si="242"/>
        <v>4491.018</v>
      </c>
      <c r="U156" s="80">
        <f t="shared" si="242"/>
        <v>0</v>
      </c>
      <c r="V156" s="175">
        <f t="shared" si="242"/>
        <v>4491.018</v>
      </c>
      <c r="W156" s="82">
        <f t="shared" ref="W156" si="243">IF(Q156=0,0,((V156/Q156)-1)*100)</f>
        <v>-42.282251638606859</v>
      </c>
    </row>
    <row r="157" spans="1:23" ht="14.25" thickTop="1" thickBot="1" x14ac:dyDescent="0.25">
      <c r="L157" s="434" t="s">
        <v>60</v>
      </c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</row>
    <row r="158" spans="1:23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24.7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436"/>
      <c r="M160" s="437"/>
      <c r="N160" s="437"/>
      <c r="O160" s="437"/>
      <c r="P160" s="437"/>
      <c r="Q160" s="437"/>
      <c r="R160" s="437"/>
      <c r="S160" s="437"/>
      <c r="T160" s="437"/>
      <c r="U160" s="437"/>
      <c r="V160" s="437"/>
      <c r="W160" s="438" t="s">
        <v>34</v>
      </c>
    </row>
    <row r="161" spans="1:23" ht="14.25" thickTop="1" thickBot="1" x14ac:dyDescent="0.25">
      <c r="L161" s="439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440" t="s">
        <v>2</v>
      </c>
    </row>
    <row r="162" spans="1:23" ht="13.5" thickTop="1" x14ac:dyDescent="0.2">
      <c r="L162" s="441" t="s">
        <v>3</v>
      </c>
      <c r="M162" s="442"/>
      <c r="N162" s="436"/>
      <c r="O162" s="220"/>
      <c r="P162" s="443"/>
      <c r="Q162" s="220"/>
      <c r="R162" s="442"/>
      <c r="S162" s="436"/>
      <c r="T162" s="220"/>
      <c r="U162" s="443"/>
      <c r="V162" s="220"/>
      <c r="W162" s="444" t="s">
        <v>4</v>
      </c>
    </row>
    <row r="163" spans="1:23" ht="13.5" thickBot="1" x14ac:dyDescent="0.25">
      <c r="L163" s="445"/>
      <c r="M163" s="446" t="s">
        <v>35</v>
      </c>
      <c r="N163" s="447" t="s">
        <v>36</v>
      </c>
      <c r="O163" s="226" t="s">
        <v>37</v>
      </c>
      <c r="P163" s="445" t="s">
        <v>32</v>
      </c>
      <c r="Q163" s="226" t="s">
        <v>7</v>
      </c>
      <c r="R163" s="446" t="s">
        <v>35</v>
      </c>
      <c r="S163" s="447" t="s">
        <v>36</v>
      </c>
      <c r="T163" s="226" t="s">
        <v>37</v>
      </c>
      <c r="U163" s="445" t="s">
        <v>32</v>
      </c>
      <c r="V163" s="226" t="s">
        <v>7</v>
      </c>
      <c r="W163" s="423"/>
    </row>
    <row r="164" spans="1:23" ht="5.25" customHeight="1" thickTop="1" x14ac:dyDescent="0.2">
      <c r="L164" s="441"/>
      <c r="M164" s="448"/>
      <c r="N164" s="449"/>
      <c r="O164" s="450"/>
      <c r="P164" s="451"/>
      <c r="Q164" s="231"/>
      <c r="R164" s="448"/>
      <c r="S164" s="449"/>
      <c r="T164" s="450"/>
      <c r="U164" s="451"/>
      <c r="V164" s="231"/>
      <c r="W164" s="452"/>
    </row>
    <row r="165" spans="1:23" x14ac:dyDescent="0.2">
      <c r="L165" s="441" t="s">
        <v>10</v>
      </c>
      <c r="M165" s="234">
        <v>42</v>
      </c>
      <c r="N165" s="235">
        <v>1</v>
      </c>
      <c r="O165" s="236">
        <f>M165+N165</f>
        <v>43</v>
      </c>
      <c r="P165" s="235">
        <v>0</v>
      </c>
      <c r="Q165" s="236">
        <f>+O165+P165</f>
        <v>43</v>
      </c>
      <c r="R165" s="234">
        <v>35</v>
      </c>
      <c r="S165" s="235">
        <v>2</v>
      </c>
      <c r="T165" s="236">
        <f>R165+S165</f>
        <v>37</v>
      </c>
      <c r="U165" s="235">
        <v>0</v>
      </c>
      <c r="V165" s="236">
        <f>+T165+U165</f>
        <v>37</v>
      </c>
      <c r="W165" s="455">
        <f t="shared" ref="W165:W182" si="244">IF(Q165=0,0,((V165/Q165)-1)*100)</f>
        <v>-13.953488372093027</v>
      </c>
    </row>
    <row r="166" spans="1:23" x14ac:dyDescent="0.2">
      <c r="L166" s="441" t="s">
        <v>11</v>
      </c>
      <c r="M166" s="234">
        <v>56</v>
      </c>
      <c r="N166" s="235">
        <v>0</v>
      </c>
      <c r="O166" s="236">
        <f>M166+N166</f>
        <v>56</v>
      </c>
      <c r="P166" s="235">
        <v>0</v>
      </c>
      <c r="Q166" s="236">
        <f t="shared" ref="Q166:Q169" si="245">+O166+P166</f>
        <v>56</v>
      </c>
      <c r="R166" s="234">
        <v>36</v>
      </c>
      <c r="S166" s="235">
        <v>0</v>
      </c>
      <c r="T166" s="236">
        <f>R166+S166</f>
        <v>36</v>
      </c>
      <c r="U166" s="235">
        <v>0</v>
      </c>
      <c r="V166" s="236">
        <f t="shared" ref="V166:V173" si="246">+T166+U166</f>
        <v>36</v>
      </c>
      <c r="W166" s="455">
        <f t="shared" si="244"/>
        <v>-35.714285714285708</v>
      </c>
    </row>
    <row r="167" spans="1:23" ht="13.5" thickBot="1" x14ac:dyDescent="0.25">
      <c r="L167" s="445" t="s">
        <v>12</v>
      </c>
      <c r="M167" s="234">
        <v>46</v>
      </c>
      <c r="N167" s="235">
        <v>0</v>
      </c>
      <c r="O167" s="266">
        <f>M167+N167</f>
        <v>46</v>
      </c>
      <c r="P167" s="235">
        <v>0</v>
      </c>
      <c r="Q167" s="236">
        <f t="shared" si="245"/>
        <v>46</v>
      </c>
      <c r="R167" s="234">
        <v>35</v>
      </c>
      <c r="S167" s="235">
        <v>0</v>
      </c>
      <c r="T167" s="266">
        <f>R167+S167</f>
        <v>35</v>
      </c>
      <c r="U167" s="235">
        <v>0</v>
      </c>
      <c r="V167" s="236">
        <f t="shared" si="246"/>
        <v>35</v>
      </c>
      <c r="W167" s="455">
        <f t="shared" si="244"/>
        <v>-23.913043478260864</v>
      </c>
    </row>
    <row r="168" spans="1:23" ht="14.25" thickTop="1" thickBot="1" x14ac:dyDescent="0.25">
      <c r="L168" s="239" t="s">
        <v>57</v>
      </c>
      <c r="M168" s="240">
        <f>+M165+M166+M167</f>
        <v>144</v>
      </c>
      <c r="N168" s="456">
        <f>+N165+N166+N167</f>
        <v>1</v>
      </c>
      <c r="O168" s="457">
        <f t="shared" ref="O168:O169" si="247">+M168+N168</f>
        <v>145</v>
      </c>
      <c r="P168" s="456">
        <f>+P165+P166+P167</f>
        <v>0</v>
      </c>
      <c r="Q168" s="457">
        <f t="shared" si="245"/>
        <v>145</v>
      </c>
      <c r="R168" s="240">
        <f>+R165+R166+R167</f>
        <v>106</v>
      </c>
      <c r="S168" s="456">
        <f>+S165+S166+S167</f>
        <v>2</v>
      </c>
      <c r="T168" s="457">
        <f t="shared" ref="T168" si="248">+R168+S168</f>
        <v>108</v>
      </c>
      <c r="U168" s="456">
        <f>+U165+U166+U167</f>
        <v>0</v>
      </c>
      <c r="V168" s="457">
        <f t="shared" si="246"/>
        <v>108</v>
      </c>
      <c r="W168" s="458">
        <f t="shared" si="244"/>
        <v>-25.517241379310342</v>
      </c>
    </row>
    <row r="169" spans="1:23" ht="13.5" thickTop="1" x14ac:dyDescent="0.2">
      <c r="L169" s="441" t="s">
        <v>13</v>
      </c>
      <c r="M169" s="453">
        <v>51</v>
      </c>
      <c r="N169" s="454">
        <v>0</v>
      </c>
      <c r="O169" s="236">
        <f t="shared" si="247"/>
        <v>51</v>
      </c>
      <c r="P169" s="454">
        <v>0</v>
      </c>
      <c r="Q169" s="236">
        <f t="shared" si="245"/>
        <v>51</v>
      </c>
      <c r="R169" s="453">
        <v>29</v>
      </c>
      <c r="S169" s="454">
        <v>0</v>
      </c>
      <c r="T169" s="236">
        <f>SUM(R169:S169)</f>
        <v>29</v>
      </c>
      <c r="U169" s="454">
        <v>0</v>
      </c>
      <c r="V169" s="236">
        <f t="shared" si="246"/>
        <v>29</v>
      </c>
      <c r="W169" s="455">
        <f t="shared" si="244"/>
        <v>-43.137254901960787</v>
      </c>
    </row>
    <row r="170" spans="1:23" x14ac:dyDescent="0.2">
      <c r="L170" s="441" t="s">
        <v>14</v>
      </c>
      <c r="M170" s="453">
        <v>33</v>
      </c>
      <c r="N170" s="454">
        <v>0</v>
      </c>
      <c r="O170" s="236">
        <f>+M170+N170</f>
        <v>33</v>
      </c>
      <c r="P170" s="454">
        <v>0</v>
      </c>
      <c r="Q170" s="236">
        <f>+O170+P170</f>
        <v>33</v>
      </c>
      <c r="R170" s="453">
        <v>18</v>
      </c>
      <c r="S170" s="454">
        <v>0</v>
      </c>
      <c r="T170" s="236">
        <f t="shared" ref="T170:T177" si="249">SUM(R170:S170)</f>
        <v>18</v>
      </c>
      <c r="U170" s="454">
        <v>0</v>
      </c>
      <c r="V170" s="236">
        <f>+T170+U170</f>
        <v>18</v>
      </c>
      <c r="W170" s="455">
        <f>IF(Q170=0,0,((V170/Q170)-1)*100)</f>
        <v>-45.45454545454546</v>
      </c>
    </row>
    <row r="171" spans="1:23" ht="13.5" thickBot="1" x14ac:dyDescent="0.25">
      <c r="L171" s="441" t="s">
        <v>15</v>
      </c>
      <c r="M171" s="453">
        <v>34</v>
      </c>
      <c r="N171" s="454">
        <v>2</v>
      </c>
      <c r="O171" s="236">
        <f>+M171+N171</f>
        <v>36</v>
      </c>
      <c r="P171" s="454">
        <v>0</v>
      </c>
      <c r="Q171" s="236">
        <f>+O171+P171</f>
        <v>36</v>
      </c>
      <c r="R171" s="453">
        <v>17</v>
      </c>
      <c r="S171" s="454">
        <v>0</v>
      </c>
      <c r="T171" s="236">
        <f t="shared" si="249"/>
        <v>17</v>
      </c>
      <c r="U171" s="454">
        <v>0</v>
      </c>
      <c r="V171" s="236">
        <f>+T171+U171</f>
        <v>17</v>
      </c>
      <c r="W171" s="455">
        <f>IF(Q171=0,0,((V171/Q171)-1)*100)</f>
        <v>-52.777777777777779</v>
      </c>
    </row>
    <row r="172" spans="1:23" s="1" customFormat="1" ht="14.25" thickTop="1" thickBot="1" x14ac:dyDescent="0.25">
      <c r="A172" s="3"/>
      <c r="I172" s="2"/>
      <c r="K172" s="3"/>
      <c r="L172" s="239" t="s">
        <v>61</v>
      </c>
      <c r="M172" s="240">
        <f>+M169+M170+M171</f>
        <v>118</v>
      </c>
      <c r="N172" s="241">
        <f t="shared" ref="N172:V172" si="250">+N169+N170+N171</f>
        <v>2</v>
      </c>
      <c r="O172" s="242">
        <f t="shared" si="250"/>
        <v>120</v>
      </c>
      <c r="P172" s="240">
        <f t="shared" si="250"/>
        <v>0</v>
      </c>
      <c r="Q172" s="242">
        <f t="shared" si="250"/>
        <v>120</v>
      </c>
      <c r="R172" s="240">
        <f>+R169+R170+R171</f>
        <v>64</v>
      </c>
      <c r="S172" s="241">
        <f>+S169+S170+S171</f>
        <v>0</v>
      </c>
      <c r="T172" s="242">
        <f t="shared" si="249"/>
        <v>64</v>
      </c>
      <c r="U172" s="240">
        <f t="shared" si="250"/>
        <v>0</v>
      </c>
      <c r="V172" s="242">
        <f t="shared" si="250"/>
        <v>64</v>
      </c>
      <c r="W172" s="243">
        <f t="shared" ref="W172" si="251">IF(Q172=0,0,((V172/Q172)-1)*100)</f>
        <v>-46.666666666666664</v>
      </c>
    </row>
    <row r="173" spans="1:23" ht="13.5" thickTop="1" x14ac:dyDescent="0.2">
      <c r="L173" s="441" t="s">
        <v>16</v>
      </c>
      <c r="M173" s="453">
        <v>42</v>
      </c>
      <c r="N173" s="454">
        <v>3</v>
      </c>
      <c r="O173" s="236">
        <f t="shared" ref="O173" si="252">+M173+N173</f>
        <v>45</v>
      </c>
      <c r="P173" s="454">
        <v>0</v>
      </c>
      <c r="Q173" s="236">
        <f t="shared" ref="Q173" si="253">+O173+P173</f>
        <v>45</v>
      </c>
      <c r="R173" s="453">
        <v>0</v>
      </c>
      <c r="S173" s="454">
        <v>0</v>
      </c>
      <c r="T173" s="236">
        <f t="shared" si="249"/>
        <v>0</v>
      </c>
      <c r="U173" s="454">
        <v>0</v>
      </c>
      <c r="V173" s="236">
        <f t="shared" si="246"/>
        <v>0</v>
      </c>
      <c r="W173" s="455">
        <f t="shared" si="244"/>
        <v>-100</v>
      </c>
    </row>
    <row r="174" spans="1:23" x14ac:dyDescent="0.2">
      <c r="L174" s="441" t="s">
        <v>66</v>
      </c>
      <c r="M174" s="453">
        <v>37</v>
      </c>
      <c r="N174" s="454">
        <v>1</v>
      </c>
      <c r="O174" s="236">
        <f>+M174+N174</f>
        <v>38</v>
      </c>
      <c r="P174" s="454">
        <v>0</v>
      </c>
      <c r="Q174" s="236">
        <f>+O174+P174</f>
        <v>38</v>
      </c>
      <c r="R174" s="453">
        <v>0</v>
      </c>
      <c r="S174" s="454">
        <v>0</v>
      </c>
      <c r="T174" s="236">
        <f>SUM(R174:S174)</f>
        <v>0</v>
      </c>
      <c r="U174" s="454">
        <v>0</v>
      </c>
      <c r="V174" s="236">
        <f>+T174+U174</f>
        <v>0</v>
      </c>
      <c r="W174" s="455">
        <f>IF(Q174=0,0,((V174/Q174)-1)*100)</f>
        <v>-100</v>
      </c>
    </row>
    <row r="175" spans="1:23" ht="13.5" thickBot="1" x14ac:dyDescent="0.25">
      <c r="L175" s="441" t="s">
        <v>18</v>
      </c>
      <c r="M175" s="453">
        <v>37</v>
      </c>
      <c r="N175" s="454">
        <v>0</v>
      </c>
      <c r="O175" s="236">
        <f>+M175+N175</f>
        <v>37</v>
      </c>
      <c r="P175" s="459">
        <v>0</v>
      </c>
      <c r="Q175" s="236">
        <f>+O175+P175</f>
        <v>37</v>
      </c>
      <c r="R175" s="453">
        <v>0</v>
      </c>
      <c r="S175" s="454">
        <v>0</v>
      </c>
      <c r="T175" s="236">
        <f>SUM(R175:S175)</f>
        <v>0</v>
      </c>
      <c r="U175" s="459">
        <v>0</v>
      </c>
      <c r="V175" s="236">
        <f>+T175+U175</f>
        <v>0</v>
      </c>
      <c r="W175" s="455">
        <f>IF(Q175=0,0,((V175/Q175)-1)*100)</f>
        <v>-100</v>
      </c>
    </row>
    <row r="176" spans="1:23" ht="14.25" thickTop="1" thickBot="1" x14ac:dyDescent="0.25">
      <c r="L176" s="246" t="s">
        <v>19</v>
      </c>
      <c r="M176" s="247">
        <f>+M173+M174+M175</f>
        <v>116</v>
      </c>
      <c r="N176" s="460">
        <f t="shared" ref="N176:V176" si="254">+N173+N174+N175</f>
        <v>4</v>
      </c>
      <c r="O176" s="461">
        <f t="shared" si="254"/>
        <v>120</v>
      </c>
      <c r="P176" s="460">
        <f t="shared" si="254"/>
        <v>0</v>
      </c>
      <c r="Q176" s="461">
        <f t="shared" si="254"/>
        <v>120</v>
      </c>
      <c r="R176" s="247">
        <f t="shared" si="254"/>
        <v>0</v>
      </c>
      <c r="S176" s="460">
        <f t="shared" si="254"/>
        <v>0</v>
      </c>
      <c r="T176" s="461">
        <f t="shared" si="254"/>
        <v>0</v>
      </c>
      <c r="U176" s="460">
        <f t="shared" si="254"/>
        <v>0</v>
      </c>
      <c r="V176" s="461">
        <f t="shared" si="254"/>
        <v>0</v>
      </c>
      <c r="W176" s="250">
        <f>IF(Q176=0,0,((V176/Q176)-1)*100)</f>
        <v>-100</v>
      </c>
    </row>
    <row r="177" spans="1:23" ht="13.5" thickTop="1" x14ac:dyDescent="0.2">
      <c r="A177" s="399"/>
      <c r="K177" s="399"/>
      <c r="L177" s="441" t="s">
        <v>21</v>
      </c>
      <c r="M177" s="453">
        <v>31</v>
      </c>
      <c r="N177" s="454">
        <v>2</v>
      </c>
      <c r="O177" s="236">
        <f>+M177+N177</f>
        <v>33</v>
      </c>
      <c r="P177" s="462">
        <v>0</v>
      </c>
      <c r="Q177" s="236">
        <f>+O177+P177</f>
        <v>33</v>
      </c>
      <c r="R177" s="453">
        <v>0</v>
      </c>
      <c r="S177" s="454">
        <v>0</v>
      </c>
      <c r="T177" s="236">
        <f t="shared" si="249"/>
        <v>0</v>
      </c>
      <c r="U177" s="462">
        <v>0</v>
      </c>
      <c r="V177" s="236">
        <f>+T177+U177</f>
        <v>0</v>
      </c>
      <c r="W177" s="455">
        <f t="shared" ref="W177" si="255">IF(Q177=0,0,((V177/Q177)-1)*100)</f>
        <v>-100</v>
      </c>
    </row>
    <row r="178" spans="1:23" x14ac:dyDescent="0.2">
      <c r="A178" s="399"/>
      <c r="K178" s="399"/>
      <c r="L178" s="441" t="s">
        <v>22</v>
      </c>
      <c r="M178" s="453">
        <v>28</v>
      </c>
      <c r="N178" s="454">
        <v>0</v>
      </c>
      <c r="O178" s="236">
        <f>+M178+N178</f>
        <v>28</v>
      </c>
      <c r="P178" s="454">
        <v>0</v>
      </c>
      <c r="Q178" s="236">
        <f>+O178+P178</f>
        <v>28</v>
      </c>
      <c r="R178" s="453">
        <v>0</v>
      </c>
      <c r="S178" s="454">
        <v>0</v>
      </c>
      <c r="T178" s="236">
        <f>SUM(R178:S178)</f>
        <v>0</v>
      </c>
      <c r="U178" s="454">
        <v>0</v>
      </c>
      <c r="V178" s="236">
        <f>+T178+U178</f>
        <v>0</v>
      </c>
      <c r="W178" s="455">
        <f>IF(Q178=0,0,((V178/Q178)-1)*100)</f>
        <v>-100</v>
      </c>
    </row>
    <row r="179" spans="1:23" ht="13.5" thickBot="1" x14ac:dyDescent="0.25">
      <c r="A179" s="399"/>
      <c r="K179" s="399"/>
      <c r="L179" s="441" t="s">
        <v>23</v>
      </c>
      <c r="M179" s="453">
        <v>29</v>
      </c>
      <c r="N179" s="454">
        <v>0</v>
      </c>
      <c r="O179" s="236">
        <f>+M179+N179</f>
        <v>29</v>
      </c>
      <c r="P179" s="454">
        <v>0</v>
      </c>
      <c r="Q179" s="236">
        <f>+O179+P179</f>
        <v>29</v>
      </c>
      <c r="R179" s="453">
        <v>0</v>
      </c>
      <c r="S179" s="454">
        <v>0</v>
      </c>
      <c r="T179" s="236">
        <f>SUM(R179:S179)</f>
        <v>0</v>
      </c>
      <c r="U179" s="454">
        <v>0</v>
      </c>
      <c r="V179" s="236">
        <f>+T179+U179</f>
        <v>0</v>
      </c>
      <c r="W179" s="455">
        <f>IF(Q179=0,0,((V179/Q179)-1)*100)</f>
        <v>-100</v>
      </c>
    </row>
    <row r="180" spans="1:23" ht="14.25" thickTop="1" thickBot="1" x14ac:dyDescent="0.25">
      <c r="L180" s="246" t="s">
        <v>40</v>
      </c>
      <c r="M180" s="247">
        <f>+M177+M178+M179</f>
        <v>88</v>
      </c>
      <c r="N180" s="460">
        <f t="shared" ref="N180:V180" si="256">+N177+N178+N179</f>
        <v>2</v>
      </c>
      <c r="O180" s="461">
        <f t="shared" si="256"/>
        <v>90</v>
      </c>
      <c r="P180" s="460">
        <f t="shared" si="256"/>
        <v>0</v>
      </c>
      <c r="Q180" s="461">
        <f t="shared" si="256"/>
        <v>90</v>
      </c>
      <c r="R180" s="247">
        <f t="shared" si="256"/>
        <v>0</v>
      </c>
      <c r="S180" s="460">
        <f t="shared" si="256"/>
        <v>0</v>
      </c>
      <c r="T180" s="461">
        <f t="shared" si="256"/>
        <v>0</v>
      </c>
      <c r="U180" s="460">
        <f t="shared" si="256"/>
        <v>0</v>
      </c>
      <c r="V180" s="461">
        <f t="shared" si="256"/>
        <v>0</v>
      </c>
      <c r="W180" s="250">
        <f>IF(Q180=0,0,((V180/Q180)-1)*100)</f>
        <v>-100</v>
      </c>
    </row>
    <row r="181" spans="1:23" s="1" customFormat="1" ht="14.25" thickTop="1" thickBot="1" x14ac:dyDescent="0.25">
      <c r="A181" s="3"/>
      <c r="I181" s="2"/>
      <c r="K181" s="3"/>
      <c r="L181" s="239" t="s">
        <v>62</v>
      </c>
      <c r="M181" s="240">
        <f>+M172+M176+M180</f>
        <v>322</v>
      </c>
      <c r="N181" s="241">
        <f t="shared" ref="N181:V181" si="257">+N172+N176+N180</f>
        <v>8</v>
      </c>
      <c r="O181" s="242">
        <f t="shared" si="257"/>
        <v>330</v>
      </c>
      <c r="P181" s="240">
        <f t="shared" si="257"/>
        <v>0</v>
      </c>
      <c r="Q181" s="242">
        <f t="shared" si="257"/>
        <v>330</v>
      </c>
      <c r="R181" s="240">
        <f t="shared" si="257"/>
        <v>64</v>
      </c>
      <c r="S181" s="241">
        <f t="shared" si="257"/>
        <v>0</v>
      </c>
      <c r="T181" s="242">
        <f t="shared" si="257"/>
        <v>64</v>
      </c>
      <c r="U181" s="240">
        <f t="shared" si="257"/>
        <v>0</v>
      </c>
      <c r="V181" s="242">
        <f t="shared" si="257"/>
        <v>64</v>
      </c>
      <c r="W181" s="243">
        <f>IF(Q181=0,0,((V181/Q181)-1)*100)</f>
        <v>-80.606060606060609</v>
      </c>
    </row>
    <row r="182" spans="1:23" ht="14.25" thickTop="1" thickBot="1" x14ac:dyDescent="0.25">
      <c r="L182" s="239" t="s">
        <v>63</v>
      </c>
      <c r="M182" s="240">
        <f>+M168+M172+M176+M180</f>
        <v>466</v>
      </c>
      <c r="N182" s="241">
        <f t="shared" ref="N182:V182" si="258">+N168+N172+N176+N180</f>
        <v>9</v>
      </c>
      <c r="O182" s="242">
        <f t="shared" si="258"/>
        <v>475</v>
      </c>
      <c r="P182" s="240">
        <f t="shared" si="258"/>
        <v>0</v>
      </c>
      <c r="Q182" s="242">
        <f t="shared" si="258"/>
        <v>475</v>
      </c>
      <c r="R182" s="240">
        <f t="shared" si="258"/>
        <v>170</v>
      </c>
      <c r="S182" s="241">
        <f t="shared" si="258"/>
        <v>2</v>
      </c>
      <c r="T182" s="242">
        <f t="shared" si="258"/>
        <v>172</v>
      </c>
      <c r="U182" s="240">
        <f t="shared" si="258"/>
        <v>0</v>
      </c>
      <c r="V182" s="242">
        <f t="shared" si="258"/>
        <v>172</v>
      </c>
      <c r="W182" s="243">
        <f t="shared" si="244"/>
        <v>-63.789473684210527</v>
      </c>
    </row>
    <row r="183" spans="1:23" ht="14.25" thickTop="1" thickBot="1" x14ac:dyDescent="0.25">
      <c r="L183" s="463" t="s">
        <v>60</v>
      </c>
      <c r="M183" s="437"/>
      <c r="N183" s="437"/>
      <c r="O183" s="437"/>
      <c r="P183" s="437"/>
      <c r="Q183" s="437"/>
      <c r="R183" s="437"/>
      <c r="S183" s="437"/>
      <c r="T183" s="437"/>
      <c r="U183" s="437"/>
      <c r="V183" s="437"/>
      <c r="W183" s="437"/>
    </row>
    <row r="184" spans="1:23" ht="13.5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436"/>
      <c r="M186" s="437"/>
      <c r="N186" s="437"/>
      <c r="O186" s="437"/>
      <c r="P186" s="437"/>
      <c r="Q186" s="437"/>
      <c r="R186" s="437"/>
      <c r="S186" s="437"/>
      <c r="T186" s="437"/>
      <c r="U186" s="437"/>
      <c r="V186" s="437"/>
      <c r="W186" s="438" t="s">
        <v>34</v>
      </c>
    </row>
    <row r="187" spans="1:23" ht="14.25" thickTop="1" thickBot="1" x14ac:dyDescent="0.25">
      <c r="L187" s="439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440" t="s">
        <v>2</v>
      </c>
    </row>
    <row r="188" spans="1:23" ht="13.5" thickTop="1" x14ac:dyDescent="0.2">
      <c r="L188" s="441" t="s">
        <v>3</v>
      </c>
      <c r="M188" s="442"/>
      <c r="N188" s="436"/>
      <c r="O188" s="220"/>
      <c r="P188" s="443"/>
      <c r="Q188" s="220"/>
      <c r="R188" s="442"/>
      <c r="S188" s="436"/>
      <c r="T188" s="220"/>
      <c r="U188" s="443"/>
      <c r="V188" s="220"/>
      <c r="W188" s="444" t="s">
        <v>4</v>
      </c>
    </row>
    <row r="189" spans="1:23" ht="13.5" thickBot="1" x14ac:dyDescent="0.25">
      <c r="L189" s="445"/>
      <c r="M189" s="446" t="s">
        <v>35</v>
      </c>
      <c r="N189" s="447" t="s">
        <v>36</v>
      </c>
      <c r="O189" s="226" t="s">
        <v>37</v>
      </c>
      <c r="P189" s="445" t="s">
        <v>32</v>
      </c>
      <c r="Q189" s="226" t="s">
        <v>7</v>
      </c>
      <c r="R189" s="446" t="s">
        <v>35</v>
      </c>
      <c r="S189" s="447" t="s">
        <v>36</v>
      </c>
      <c r="T189" s="226" t="s">
        <v>37</v>
      </c>
      <c r="U189" s="445" t="s">
        <v>32</v>
      </c>
      <c r="V189" s="226" t="s">
        <v>7</v>
      </c>
      <c r="W189" s="423"/>
    </row>
    <row r="190" spans="1:23" ht="6" customHeight="1" thickTop="1" x14ac:dyDescent="0.2">
      <c r="L190" s="441"/>
      <c r="M190" s="448"/>
      <c r="N190" s="449"/>
      <c r="O190" s="231"/>
      <c r="P190" s="464"/>
      <c r="Q190" s="231"/>
      <c r="R190" s="448"/>
      <c r="S190" s="449"/>
      <c r="T190" s="231"/>
      <c r="U190" s="464"/>
      <c r="V190" s="231"/>
      <c r="W190" s="452"/>
    </row>
    <row r="191" spans="1:23" x14ac:dyDescent="0.2">
      <c r="L191" s="441" t="s">
        <v>10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+O191+P191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+T191+U191</f>
        <v>0</v>
      </c>
      <c r="W191" s="341">
        <f t="shared" ref="W191:W208" si="259">IF(Q191=0,0,((V191/Q191)-1)*100)</f>
        <v>0</v>
      </c>
    </row>
    <row r="192" spans="1:23" x14ac:dyDescent="0.2">
      <c r="L192" s="441" t="s">
        <v>11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36">
        <f t="shared" ref="Q192:Q195" si="260">+O192+P192</f>
        <v>0</v>
      </c>
      <c r="R192" s="234">
        <v>0</v>
      </c>
      <c r="S192" s="235">
        <v>0</v>
      </c>
      <c r="T192" s="236">
        <f>R192+S192</f>
        <v>0</v>
      </c>
      <c r="U192" s="237">
        <v>0</v>
      </c>
      <c r="V192" s="236">
        <f t="shared" ref="V192:V199" si="261">+T192+U192</f>
        <v>0</v>
      </c>
      <c r="W192" s="341">
        <f t="shared" si="259"/>
        <v>0</v>
      </c>
    </row>
    <row r="193" spans="1:23" ht="13.5" thickBot="1" x14ac:dyDescent="0.25">
      <c r="L193" s="445" t="s">
        <v>12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36">
        <f t="shared" si="260"/>
        <v>0</v>
      </c>
      <c r="R193" s="234">
        <v>0</v>
      </c>
      <c r="S193" s="235">
        <v>0</v>
      </c>
      <c r="T193" s="236">
        <f>R193+S193</f>
        <v>0</v>
      </c>
      <c r="U193" s="237">
        <v>0</v>
      </c>
      <c r="V193" s="236">
        <f t="shared" si="261"/>
        <v>0</v>
      </c>
      <c r="W193" s="341">
        <f t="shared" si="259"/>
        <v>0</v>
      </c>
    </row>
    <row r="194" spans="1:23" ht="14.25" thickTop="1" thickBot="1" x14ac:dyDescent="0.25">
      <c r="L194" s="239" t="s">
        <v>38</v>
      </c>
      <c r="M194" s="240">
        <f>+M191+M192+M193</f>
        <v>0</v>
      </c>
      <c r="N194" s="456">
        <f>+N191+N192+N193</f>
        <v>0</v>
      </c>
      <c r="O194" s="457">
        <f t="shared" ref="O194:O195" si="262">+M194+N194</f>
        <v>0</v>
      </c>
      <c r="P194" s="456">
        <f>+P191+P192+P193</f>
        <v>0</v>
      </c>
      <c r="Q194" s="457">
        <f t="shared" si="260"/>
        <v>0</v>
      </c>
      <c r="R194" s="240">
        <f>+R191+R192+R193</f>
        <v>0</v>
      </c>
      <c r="S194" s="456">
        <f>+S191+S192+S193</f>
        <v>0</v>
      </c>
      <c r="T194" s="457">
        <f t="shared" ref="T194" si="263">+R194+S194</f>
        <v>0</v>
      </c>
      <c r="U194" s="456">
        <f>+U191+U192+U193</f>
        <v>0</v>
      </c>
      <c r="V194" s="457">
        <f t="shared" si="261"/>
        <v>0</v>
      </c>
      <c r="W194" s="502">
        <f t="shared" si="259"/>
        <v>0</v>
      </c>
    </row>
    <row r="195" spans="1:23" ht="13.5" thickTop="1" x14ac:dyDescent="0.2">
      <c r="L195" s="441" t="s">
        <v>13</v>
      </c>
      <c r="M195" s="453">
        <v>0</v>
      </c>
      <c r="N195" s="454">
        <v>0</v>
      </c>
      <c r="O195" s="236">
        <f t="shared" si="262"/>
        <v>0</v>
      </c>
      <c r="P195" s="465">
        <v>0</v>
      </c>
      <c r="Q195" s="236">
        <f t="shared" si="260"/>
        <v>0</v>
      </c>
      <c r="R195" s="453">
        <v>0</v>
      </c>
      <c r="S195" s="454">
        <v>0</v>
      </c>
      <c r="T195" s="236">
        <f>SUM(R195:S195)</f>
        <v>0</v>
      </c>
      <c r="U195" s="465">
        <v>0</v>
      </c>
      <c r="V195" s="236">
        <f t="shared" si="261"/>
        <v>0</v>
      </c>
      <c r="W195" s="341">
        <f t="shared" si="259"/>
        <v>0</v>
      </c>
    </row>
    <row r="196" spans="1:23" ht="15.75" customHeight="1" x14ac:dyDescent="0.2">
      <c r="L196" s="441" t="s">
        <v>14</v>
      </c>
      <c r="M196" s="453">
        <v>0</v>
      </c>
      <c r="N196" s="454">
        <v>0</v>
      </c>
      <c r="O196" s="236">
        <f>+M196+N196</f>
        <v>0</v>
      </c>
      <c r="P196" s="465">
        <v>0</v>
      </c>
      <c r="Q196" s="236">
        <f>+O196+P196</f>
        <v>0</v>
      </c>
      <c r="R196" s="453">
        <v>0</v>
      </c>
      <c r="S196" s="454">
        <v>0</v>
      </c>
      <c r="T196" s="236">
        <f t="shared" ref="T196:T203" si="264">SUM(R196:S196)</f>
        <v>0</v>
      </c>
      <c r="U196" s="465">
        <v>0</v>
      </c>
      <c r="V196" s="236">
        <f>+T196+U196</f>
        <v>0</v>
      </c>
      <c r="W196" s="341">
        <f>IF(Q196=0,0,((V196/Q196)-1)*100)</f>
        <v>0</v>
      </c>
    </row>
    <row r="197" spans="1:23" ht="13.5" thickBot="1" x14ac:dyDescent="0.25">
      <c r="L197" s="441" t="s">
        <v>15</v>
      </c>
      <c r="M197" s="453">
        <v>0</v>
      </c>
      <c r="N197" s="454">
        <v>0</v>
      </c>
      <c r="O197" s="236">
        <f>+M197+N197</f>
        <v>0</v>
      </c>
      <c r="P197" s="465">
        <v>0</v>
      </c>
      <c r="Q197" s="236">
        <f>+O197+P197</f>
        <v>0</v>
      </c>
      <c r="R197" s="453">
        <v>0</v>
      </c>
      <c r="S197" s="454">
        <v>0</v>
      </c>
      <c r="T197" s="236">
        <f t="shared" si="264"/>
        <v>0</v>
      </c>
      <c r="U197" s="465">
        <v>0</v>
      </c>
      <c r="V197" s="236">
        <f>+T197+U197</f>
        <v>0</v>
      </c>
      <c r="W197" s="341">
        <f>IF(Q197=0,0,((V197/Q197)-1)*100)</f>
        <v>0</v>
      </c>
    </row>
    <row r="198" spans="1:23" s="1" customFormat="1" ht="14.25" thickTop="1" thickBot="1" x14ac:dyDescent="0.25">
      <c r="A198" s="3"/>
      <c r="I198" s="2"/>
      <c r="K198" s="3"/>
      <c r="L198" s="239" t="s">
        <v>61</v>
      </c>
      <c r="M198" s="240">
        <f>+M195+M196+M197</f>
        <v>0</v>
      </c>
      <c r="N198" s="241">
        <f t="shared" ref="N198:V198" si="265">+N195+N196+N197</f>
        <v>0</v>
      </c>
      <c r="O198" s="242">
        <f t="shared" si="265"/>
        <v>0</v>
      </c>
      <c r="P198" s="240">
        <f t="shared" si="265"/>
        <v>0</v>
      </c>
      <c r="Q198" s="242">
        <f t="shared" si="265"/>
        <v>0</v>
      </c>
      <c r="R198" s="240">
        <f>+R195+R196+R197</f>
        <v>0</v>
      </c>
      <c r="S198" s="241">
        <f>+S195+S196+S197</f>
        <v>0</v>
      </c>
      <c r="T198" s="242">
        <f t="shared" si="264"/>
        <v>0</v>
      </c>
      <c r="U198" s="240">
        <f t="shared" si="265"/>
        <v>0</v>
      </c>
      <c r="V198" s="242">
        <f t="shared" si="265"/>
        <v>0</v>
      </c>
      <c r="W198" s="340">
        <f t="shared" ref="W198" si="266">IF(Q198=0,0,((V198/Q198)-1)*100)</f>
        <v>0</v>
      </c>
    </row>
    <row r="199" spans="1:23" ht="13.5" thickTop="1" x14ac:dyDescent="0.2">
      <c r="L199" s="441" t="s">
        <v>16</v>
      </c>
      <c r="M199" s="453">
        <v>0</v>
      </c>
      <c r="N199" s="454">
        <v>0</v>
      </c>
      <c r="O199" s="236">
        <f t="shared" ref="O199" si="267">+M199+N199</f>
        <v>0</v>
      </c>
      <c r="P199" s="465">
        <v>0</v>
      </c>
      <c r="Q199" s="236">
        <f t="shared" ref="Q199" si="268">+O199+P199</f>
        <v>0</v>
      </c>
      <c r="R199" s="453">
        <v>0</v>
      </c>
      <c r="S199" s="454">
        <v>0</v>
      </c>
      <c r="T199" s="236">
        <f t="shared" si="264"/>
        <v>0</v>
      </c>
      <c r="U199" s="465">
        <v>0</v>
      </c>
      <c r="V199" s="236">
        <f t="shared" si="261"/>
        <v>0</v>
      </c>
      <c r="W199" s="341">
        <f t="shared" si="259"/>
        <v>0</v>
      </c>
    </row>
    <row r="200" spans="1:23" x14ac:dyDescent="0.2">
      <c r="L200" s="441" t="s">
        <v>66</v>
      </c>
      <c r="M200" s="453">
        <v>0</v>
      </c>
      <c r="N200" s="454">
        <v>0</v>
      </c>
      <c r="O200" s="236">
        <f>+M200+N200</f>
        <v>0</v>
      </c>
      <c r="P200" s="465">
        <v>0</v>
      </c>
      <c r="Q200" s="236">
        <f>+O200+P200</f>
        <v>0</v>
      </c>
      <c r="R200" s="453">
        <v>0</v>
      </c>
      <c r="S200" s="454">
        <v>0</v>
      </c>
      <c r="T200" s="236">
        <f>SUM(R200:S200)</f>
        <v>0</v>
      </c>
      <c r="U200" s="465">
        <v>0</v>
      </c>
      <c r="V200" s="236">
        <f>+T200+U200</f>
        <v>0</v>
      </c>
      <c r="W200" s="341">
        <f>IF(Q200=0,0,((V200/Q200)-1)*100)</f>
        <v>0</v>
      </c>
    </row>
    <row r="201" spans="1:23" ht="13.5" thickBot="1" x14ac:dyDescent="0.25">
      <c r="L201" s="441" t="s">
        <v>18</v>
      </c>
      <c r="M201" s="453">
        <v>0</v>
      </c>
      <c r="N201" s="454">
        <v>0</v>
      </c>
      <c r="O201" s="244">
        <f>+M201+N201</f>
        <v>0</v>
      </c>
      <c r="P201" s="467">
        <v>0</v>
      </c>
      <c r="Q201" s="244">
        <f>+O201+P201</f>
        <v>0</v>
      </c>
      <c r="R201" s="453">
        <v>0</v>
      </c>
      <c r="S201" s="454">
        <v>0</v>
      </c>
      <c r="T201" s="244">
        <f>SUM(R201:S201)</f>
        <v>0</v>
      </c>
      <c r="U201" s="467">
        <v>0</v>
      </c>
      <c r="V201" s="244">
        <f>+T201+U201</f>
        <v>0</v>
      </c>
      <c r="W201" s="341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460">
        <f t="shared" ref="N202" si="269">+N199+N200+N201</f>
        <v>0</v>
      </c>
      <c r="O202" s="461">
        <f t="shared" ref="O202" si="270">+O199+O200+O201</f>
        <v>0</v>
      </c>
      <c r="P202" s="460">
        <f t="shared" ref="P202" si="271">+P199+P200+P201</f>
        <v>0</v>
      </c>
      <c r="Q202" s="461">
        <f t="shared" ref="Q202" si="272">+Q199+Q200+Q201</f>
        <v>0</v>
      </c>
      <c r="R202" s="247">
        <f t="shared" ref="R202" si="273">+R199+R200+R201</f>
        <v>0</v>
      </c>
      <c r="S202" s="460">
        <f t="shared" ref="S202" si="274">+S199+S200+S201</f>
        <v>0</v>
      </c>
      <c r="T202" s="461">
        <f t="shared" ref="T202" si="275">+T199+T200+T201</f>
        <v>0</v>
      </c>
      <c r="U202" s="460">
        <f t="shared" ref="U202" si="276">+U199+U200+U201</f>
        <v>0</v>
      </c>
      <c r="V202" s="461">
        <f t="shared" ref="V202" si="277">+V199+V200+V201</f>
        <v>0</v>
      </c>
      <c r="W202" s="342">
        <f>IF(Q202=0,0,((V202/Q202)-1)*100)</f>
        <v>0</v>
      </c>
    </row>
    <row r="203" spans="1:23" ht="13.5" thickTop="1" x14ac:dyDescent="0.2">
      <c r="A203" s="399"/>
      <c r="K203" s="399"/>
      <c r="L203" s="441" t="s">
        <v>21</v>
      </c>
      <c r="M203" s="453">
        <v>0</v>
      </c>
      <c r="N203" s="454">
        <v>0</v>
      </c>
      <c r="O203" s="244">
        <f>+M203+N203</f>
        <v>0</v>
      </c>
      <c r="P203" s="468">
        <v>0</v>
      </c>
      <c r="Q203" s="244">
        <f>+O203+P203</f>
        <v>0</v>
      </c>
      <c r="R203" s="453">
        <v>0</v>
      </c>
      <c r="S203" s="454">
        <v>0</v>
      </c>
      <c r="T203" s="244">
        <f t="shared" si="264"/>
        <v>0</v>
      </c>
      <c r="U203" s="468">
        <v>0</v>
      </c>
      <c r="V203" s="244">
        <f>+T203+U203</f>
        <v>0</v>
      </c>
      <c r="W203" s="341">
        <f t="shared" ref="W203" si="278">IF(Q203=0,0,((V203/Q203)-1)*100)</f>
        <v>0</v>
      </c>
    </row>
    <row r="204" spans="1:23" x14ac:dyDescent="0.2">
      <c r="A204" s="399"/>
      <c r="K204" s="399"/>
      <c r="L204" s="441" t="s">
        <v>22</v>
      </c>
      <c r="M204" s="453">
        <v>0</v>
      </c>
      <c r="N204" s="454">
        <v>0</v>
      </c>
      <c r="O204" s="244">
        <f>+M204+N204</f>
        <v>0</v>
      </c>
      <c r="P204" s="465">
        <v>0</v>
      </c>
      <c r="Q204" s="244">
        <f>+O204+P204</f>
        <v>0</v>
      </c>
      <c r="R204" s="453">
        <v>0</v>
      </c>
      <c r="S204" s="454">
        <v>0</v>
      </c>
      <c r="T204" s="244">
        <f>SUM(R204:S204)</f>
        <v>0</v>
      </c>
      <c r="U204" s="465">
        <v>0</v>
      </c>
      <c r="V204" s="244">
        <f>+T204+U204</f>
        <v>0</v>
      </c>
      <c r="W204" s="341">
        <f>IF(Q204=0,0,((V204/Q204)-1)*100)</f>
        <v>0</v>
      </c>
    </row>
    <row r="205" spans="1:23" ht="13.5" thickBot="1" x14ac:dyDescent="0.25">
      <c r="A205" s="399"/>
      <c r="K205" s="399"/>
      <c r="L205" s="441" t="s">
        <v>23</v>
      </c>
      <c r="M205" s="453">
        <v>0</v>
      </c>
      <c r="N205" s="454">
        <v>0</v>
      </c>
      <c r="O205" s="244">
        <f>+M205+N205</f>
        <v>0</v>
      </c>
      <c r="P205" s="465">
        <v>0</v>
      </c>
      <c r="Q205" s="244">
        <f>+O205+P205</f>
        <v>0</v>
      </c>
      <c r="R205" s="453">
        <v>0</v>
      </c>
      <c r="S205" s="454">
        <v>0</v>
      </c>
      <c r="T205" s="244">
        <f>SUM(R205:S205)</f>
        <v>0</v>
      </c>
      <c r="U205" s="465">
        <v>0</v>
      </c>
      <c r="V205" s="244">
        <f>+T205+U205</f>
        <v>0</v>
      </c>
      <c r="W205" s="341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460">
        <f t="shared" ref="N206:V206" si="279">+N203+N204+N205</f>
        <v>0</v>
      </c>
      <c r="O206" s="461">
        <f t="shared" si="279"/>
        <v>0</v>
      </c>
      <c r="P206" s="460">
        <f t="shared" si="279"/>
        <v>0</v>
      </c>
      <c r="Q206" s="461">
        <f t="shared" si="279"/>
        <v>0</v>
      </c>
      <c r="R206" s="247">
        <f t="shared" si="279"/>
        <v>0</v>
      </c>
      <c r="S206" s="460">
        <f t="shared" si="279"/>
        <v>0</v>
      </c>
      <c r="T206" s="461">
        <f t="shared" si="279"/>
        <v>0</v>
      </c>
      <c r="U206" s="460">
        <f t="shared" si="279"/>
        <v>0</v>
      </c>
      <c r="V206" s="461">
        <f t="shared" si="279"/>
        <v>0</v>
      </c>
      <c r="W206" s="342">
        <f>IF(Q206=0,0,((V206/Q206)-1)*100)</f>
        <v>0</v>
      </c>
    </row>
    <row r="207" spans="1:23" s="1" customFormat="1" ht="14.25" thickTop="1" thickBot="1" x14ac:dyDescent="0.25">
      <c r="A207" s="3"/>
      <c r="I207" s="2"/>
      <c r="K207" s="3"/>
      <c r="L207" s="239" t="s">
        <v>62</v>
      </c>
      <c r="M207" s="240">
        <f>+M198+M202+M206</f>
        <v>0</v>
      </c>
      <c r="N207" s="241">
        <f t="shared" ref="N207:V207" si="280">+N198+N202+N206</f>
        <v>0</v>
      </c>
      <c r="O207" s="242">
        <f t="shared" si="280"/>
        <v>0</v>
      </c>
      <c r="P207" s="240">
        <f t="shared" si="280"/>
        <v>0</v>
      </c>
      <c r="Q207" s="242">
        <f t="shared" si="280"/>
        <v>0</v>
      </c>
      <c r="R207" s="240">
        <f t="shared" si="280"/>
        <v>0</v>
      </c>
      <c r="S207" s="241">
        <f t="shared" si="280"/>
        <v>0</v>
      </c>
      <c r="T207" s="242">
        <f t="shared" si="280"/>
        <v>0</v>
      </c>
      <c r="U207" s="240">
        <f t="shared" si="280"/>
        <v>0</v>
      </c>
      <c r="V207" s="242">
        <f t="shared" si="280"/>
        <v>0</v>
      </c>
      <c r="W207" s="340">
        <f>IF(Q207=0,0,((V207/Q207)-1)*100)</f>
        <v>0</v>
      </c>
    </row>
    <row r="208" spans="1:23" ht="14.25" thickTop="1" thickBot="1" x14ac:dyDescent="0.25">
      <c r="L208" s="239" t="s">
        <v>63</v>
      </c>
      <c r="M208" s="240">
        <f>+M194+M198+M202+M206</f>
        <v>0</v>
      </c>
      <c r="N208" s="241">
        <f t="shared" ref="N208:V208" si="281">+N194+N198+N202+N206</f>
        <v>0</v>
      </c>
      <c r="O208" s="242">
        <f t="shared" si="281"/>
        <v>0</v>
      </c>
      <c r="P208" s="240">
        <f t="shared" si="281"/>
        <v>0</v>
      </c>
      <c r="Q208" s="242">
        <f t="shared" si="281"/>
        <v>0</v>
      </c>
      <c r="R208" s="240">
        <f t="shared" si="281"/>
        <v>0</v>
      </c>
      <c r="S208" s="241">
        <f t="shared" si="281"/>
        <v>0</v>
      </c>
      <c r="T208" s="242">
        <f t="shared" si="281"/>
        <v>0</v>
      </c>
      <c r="U208" s="240">
        <f t="shared" si="281"/>
        <v>0</v>
      </c>
      <c r="V208" s="242">
        <f t="shared" si="281"/>
        <v>0</v>
      </c>
      <c r="W208" s="340">
        <f t="shared" si="259"/>
        <v>0</v>
      </c>
    </row>
    <row r="209" spans="12:23" ht="14.25" thickTop="1" thickBot="1" x14ac:dyDescent="0.25">
      <c r="L209" s="463" t="s">
        <v>60</v>
      </c>
      <c r="M209" s="437"/>
      <c r="N209" s="437"/>
      <c r="O209" s="437"/>
      <c r="P209" s="437"/>
      <c r="Q209" s="437"/>
      <c r="R209" s="437"/>
      <c r="S209" s="437"/>
      <c r="T209" s="437"/>
      <c r="U209" s="437"/>
      <c r="V209" s="437"/>
      <c r="W209" s="437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436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8" t="s">
        <v>34</v>
      </c>
    </row>
    <row r="213" spans="12:23" ht="14.25" thickTop="1" thickBot="1" x14ac:dyDescent="0.25">
      <c r="L213" s="439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440" t="s">
        <v>2</v>
      </c>
    </row>
    <row r="214" spans="12:23" ht="13.5" thickTop="1" x14ac:dyDescent="0.2">
      <c r="L214" s="441" t="s">
        <v>3</v>
      </c>
      <c r="M214" s="442"/>
      <c r="N214" s="436"/>
      <c r="O214" s="220"/>
      <c r="P214" s="443"/>
      <c r="Q214" s="307"/>
      <c r="R214" s="442"/>
      <c r="S214" s="436"/>
      <c r="T214" s="220"/>
      <c r="U214" s="443"/>
      <c r="V214" s="307"/>
      <c r="W214" s="444" t="s">
        <v>4</v>
      </c>
    </row>
    <row r="215" spans="12:23" ht="13.5" thickBot="1" x14ac:dyDescent="0.25">
      <c r="L215" s="445"/>
      <c r="M215" s="446" t="s">
        <v>35</v>
      </c>
      <c r="N215" s="447" t="s">
        <v>36</v>
      </c>
      <c r="O215" s="226" t="s">
        <v>37</v>
      </c>
      <c r="P215" s="445" t="s">
        <v>32</v>
      </c>
      <c r="Q215" s="507" t="s">
        <v>7</v>
      </c>
      <c r="R215" s="446" t="s">
        <v>35</v>
      </c>
      <c r="S215" s="447" t="s">
        <v>36</v>
      </c>
      <c r="T215" s="226" t="s">
        <v>37</v>
      </c>
      <c r="U215" s="445" t="s">
        <v>32</v>
      </c>
      <c r="V215" s="303" t="s">
        <v>7</v>
      </c>
      <c r="W215" s="423"/>
    </row>
    <row r="216" spans="12:23" ht="4.5" customHeight="1" thickTop="1" x14ac:dyDescent="0.2">
      <c r="L216" s="441"/>
      <c r="M216" s="448"/>
      <c r="N216" s="449"/>
      <c r="O216" s="231"/>
      <c r="P216" s="464"/>
      <c r="Q216" s="264"/>
      <c r="R216" s="448"/>
      <c r="S216" s="449"/>
      <c r="T216" s="231"/>
      <c r="U216" s="464"/>
      <c r="V216" s="264"/>
      <c r="W216" s="452"/>
    </row>
    <row r="217" spans="12:23" x14ac:dyDescent="0.2">
      <c r="L217" s="441" t="s">
        <v>10</v>
      </c>
      <c r="M217" s="453">
        <f t="shared" ref="M217:N219" si="282">+M165+M191</f>
        <v>42</v>
      </c>
      <c r="N217" s="454">
        <f t="shared" si="282"/>
        <v>1</v>
      </c>
      <c r="O217" s="236">
        <f>M217+N217</f>
        <v>43</v>
      </c>
      <c r="P217" s="465">
        <f>+P165+P191</f>
        <v>0</v>
      </c>
      <c r="Q217" s="265">
        <f>O217+P217</f>
        <v>43</v>
      </c>
      <c r="R217" s="453">
        <f t="shared" ref="R217:S219" si="283">+R165+R191</f>
        <v>35</v>
      </c>
      <c r="S217" s="454">
        <f t="shared" si="283"/>
        <v>2</v>
      </c>
      <c r="T217" s="236">
        <f>R217+S217</f>
        <v>37</v>
      </c>
      <c r="U217" s="465">
        <f>+U165+U191</f>
        <v>0</v>
      </c>
      <c r="V217" s="265">
        <f>T217+U217</f>
        <v>37</v>
      </c>
      <c r="W217" s="466">
        <f t="shared" ref="W217:W225" si="284">IF(Q217=0,0,((V217/Q217)-1)*100)</f>
        <v>-13.953488372093027</v>
      </c>
    </row>
    <row r="218" spans="12:23" x14ac:dyDescent="0.2">
      <c r="L218" s="441" t="s">
        <v>11</v>
      </c>
      <c r="M218" s="453">
        <f t="shared" si="282"/>
        <v>56</v>
      </c>
      <c r="N218" s="454">
        <f t="shared" si="282"/>
        <v>0</v>
      </c>
      <c r="O218" s="236">
        <f t="shared" ref="O218:O219" si="285">M218+N218</f>
        <v>56</v>
      </c>
      <c r="P218" s="465">
        <f>+P166+P192</f>
        <v>0</v>
      </c>
      <c r="Q218" s="265">
        <f t="shared" ref="Q218:Q221" si="286">O218+P218</f>
        <v>56</v>
      </c>
      <c r="R218" s="453">
        <f t="shared" si="283"/>
        <v>36</v>
      </c>
      <c r="S218" s="454">
        <f t="shared" si="283"/>
        <v>0</v>
      </c>
      <c r="T218" s="236">
        <f t="shared" ref="T218:T219" si="287">R218+S218</f>
        <v>36</v>
      </c>
      <c r="U218" s="465">
        <f>+U166+U192</f>
        <v>0</v>
      </c>
      <c r="V218" s="265">
        <f t="shared" ref="V218:V225" si="288">T218+U218</f>
        <v>36</v>
      </c>
      <c r="W218" s="466">
        <f t="shared" si="284"/>
        <v>-35.714285714285708</v>
      </c>
    </row>
    <row r="219" spans="12:23" ht="13.5" thickBot="1" x14ac:dyDescent="0.25">
      <c r="L219" s="445" t="s">
        <v>12</v>
      </c>
      <c r="M219" s="453">
        <f t="shared" si="282"/>
        <v>46</v>
      </c>
      <c r="N219" s="454">
        <f t="shared" si="282"/>
        <v>0</v>
      </c>
      <c r="O219" s="236">
        <f t="shared" si="285"/>
        <v>46</v>
      </c>
      <c r="P219" s="465">
        <f>+P167+P193</f>
        <v>0</v>
      </c>
      <c r="Q219" s="265">
        <f t="shared" si="286"/>
        <v>46</v>
      </c>
      <c r="R219" s="453">
        <f t="shared" si="283"/>
        <v>35</v>
      </c>
      <c r="S219" s="454">
        <f t="shared" si="283"/>
        <v>0</v>
      </c>
      <c r="T219" s="236">
        <f t="shared" si="287"/>
        <v>35</v>
      </c>
      <c r="U219" s="465">
        <f>+U167+U193</f>
        <v>0</v>
      </c>
      <c r="V219" s="265">
        <f t="shared" si="288"/>
        <v>35</v>
      </c>
      <c r="W219" s="466">
        <f t="shared" si="284"/>
        <v>-23.913043478260864</v>
      </c>
    </row>
    <row r="220" spans="12:23" ht="14.25" thickTop="1" thickBot="1" x14ac:dyDescent="0.25">
      <c r="L220" s="239" t="s">
        <v>38</v>
      </c>
      <c r="M220" s="240">
        <f t="shared" ref="M220:P220" si="289">+M217+M218+M219</f>
        <v>144</v>
      </c>
      <c r="N220" s="456">
        <f t="shared" si="289"/>
        <v>1</v>
      </c>
      <c r="O220" s="457">
        <f t="shared" si="289"/>
        <v>145</v>
      </c>
      <c r="P220" s="456">
        <f t="shared" si="289"/>
        <v>0</v>
      </c>
      <c r="Q220" s="457">
        <f t="shared" si="286"/>
        <v>145</v>
      </c>
      <c r="R220" s="240">
        <f t="shared" ref="R220:U220" si="290">+R217+R218+R219</f>
        <v>106</v>
      </c>
      <c r="S220" s="456">
        <f t="shared" si="290"/>
        <v>2</v>
      </c>
      <c r="T220" s="457">
        <f t="shared" si="290"/>
        <v>108</v>
      </c>
      <c r="U220" s="456">
        <f t="shared" si="290"/>
        <v>0</v>
      </c>
      <c r="V220" s="457">
        <f t="shared" si="288"/>
        <v>108</v>
      </c>
      <c r="W220" s="458">
        <f t="shared" si="284"/>
        <v>-25.517241379310342</v>
      </c>
    </row>
    <row r="221" spans="12:23" ht="13.5" thickTop="1" x14ac:dyDescent="0.2">
      <c r="L221" s="441" t="s">
        <v>13</v>
      </c>
      <c r="M221" s="453">
        <f t="shared" ref="M221:N223" si="291">+M169+M195</f>
        <v>51</v>
      </c>
      <c r="N221" s="454">
        <f t="shared" si="291"/>
        <v>0</v>
      </c>
      <c r="O221" s="236">
        <f t="shared" ref="O221" si="292">M221+N221</f>
        <v>51</v>
      </c>
      <c r="P221" s="469">
        <f>+P169+P195</f>
        <v>0</v>
      </c>
      <c r="Q221" s="337">
        <f t="shared" si="286"/>
        <v>51</v>
      </c>
      <c r="R221" s="453">
        <f t="shared" ref="R221:S223" si="293">+R169+R195</f>
        <v>29</v>
      </c>
      <c r="S221" s="454">
        <f t="shared" si="293"/>
        <v>0</v>
      </c>
      <c r="T221" s="236">
        <f>R221+S221</f>
        <v>29</v>
      </c>
      <c r="U221" s="469">
        <f>+U169+U195</f>
        <v>0</v>
      </c>
      <c r="V221" s="337">
        <f t="shared" si="288"/>
        <v>29</v>
      </c>
      <c r="W221" s="466">
        <f t="shared" si="284"/>
        <v>-43.137254901960787</v>
      </c>
    </row>
    <row r="222" spans="12:23" x14ac:dyDescent="0.2">
      <c r="L222" s="441" t="s">
        <v>14</v>
      </c>
      <c r="M222" s="453">
        <f t="shared" si="291"/>
        <v>33</v>
      </c>
      <c r="N222" s="454">
        <f t="shared" si="291"/>
        <v>0</v>
      </c>
      <c r="O222" s="244">
        <f>M222+N222</f>
        <v>33</v>
      </c>
      <c r="P222" s="469">
        <f>+P170+P196</f>
        <v>0</v>
      </c>
      <c r="Q222" s="236">
        <f>O222+P222</f>
        <v>33</v>
      </c>
      <c r="R222" s="453">
        <f t="shared" si="293"/>
        <v>18</v>
      </c>
      <c r="S222" s="454">
        <f t="shared" si="293"/>
        <v>0</v>
      </c>
      <c r="T222" s="244">
        <f t="shared" ref="T222:T229" si="294">R222+S222</f>
        <v>18</v>
      </c>
      <c r="U222" s="469">
        <f>+U170+U196</f>
        <v>0</v>
      </c>
      <c r="V222" s="236">
        <f>T222+U222</f>
        <v>18</v>
      </c>
      <c r="W222" s="466">
        <f>IF(Q222=0,0,((V222/Q222)-1)*100)</f>
        <v>-45.45454545454546</v>
      </c>
    </row>
    <row r="223" spans="12:23" ht="13.5" thickBot="1" x14ac:dyDescent="0.25">
      <c r="L223" s="441" t="s">
        <v>15</v>
      </c>
      <c r="M223" s="470">
        <f t="shared" si="291"/>
        <v>34</v>
      </c>
      <c r="N223" s="459">
        <f t="shared" si="291"/>
        <v>2</v>
      </c>
      <c r="O223" s="266">
        <f t="shared" ref="O223" si="295">M223+N223</f>
        <v>36</v>
      </c>
      <c r="P223" s="467">
        <f>+P171+P197</f>
        <v>0</v>
      </c>
      <c r="Q223" s="345">
        <f>O223+P223</f>
        <v>36</v>
      </c>
      <c r="R223" s="470">
        <f t="shared" si="293"/>
        <v>17</v>
      </c>
      <c r="S223" s="459">
        <f t="shared" si="293"/>
        <v>0</v>
      </c>
      <c r="T223" s="266">
        <f t="shared" si="294"/>
        <v>17</v>
      </c>
      <c r="U223" s="467">
        <f>+U171+U197</f>
        <v>0</v>
      </c>
      <c r="V223" s="345">
        <f>T223+U223</f>
        <v>17</v>
      </c>
      <c r="W223" s="466">
        <f>IF(Q223=0,0,((V223/Q223)-1)*100)</f>
        <v>-52.777777777777779</v>
      </c>
    </row>
    <row r="224" spans="12:23" ht="14.25" thickTop="1" thickBot="1" x14ac:dyDescent="0.25">
      <c r="L224" s="239" t="s">
        <v>61</v>
      </c>
      <c r="M224" s="240">
        <f>+M221+M222+M223</f>
        <v>118</v>
      </c>
      <c r="N224" s="456">
        <f t="shared" ref="N224" si="296">+N221+N222+N223</f>
        <v>2</v>
      </c>
      <c r="O224" s="457">
        <f t="shared" ref="O224" si="297">+O221+O222+O223</f>
        <v>120</v>
      </c>
      <c r="P224" s="456">
        <f t="shared" ref="P224" si="298">+P221+P222+P223</f>
        <v>0</v>
      </c>
      <c r="Q224" s="457">
        <f t="shared" ref="Q224" si="299">+Q221+Q222+Q223</f>
        <v>120</v>
      </c>
      <c r="R224" s="240">
        <f>+R221+R222+R223</f>
        <v>64</v>
      </c>
      <c r="S224" s="456">
        <f t="shared" ref="S224:V224" si="300">+S221+S222+S223</f>
        <v>0</v>
      </c>
      <c r="T224" s="457">
        <f t="shared" si="294"/>
        <v>64</v>
      </c>
      <c r="U224" s="456">
        <f t="shared" si="300"/>
        <v>0</v>
      </c>
      <c r="V224" s="457">
        <f t="shared" si="300"/>
        <v>64</v>
      </c>
      <c r="W224" s="458">
        <f>IF(Q224=0,0,((V224/Q224)-1)*100)</f>
        <v>-46.666666666666664</v>
      </c>
    </row>
    <row r="225" spans="1:23" ht="13.5" thickTop="1" x14ac:dyDescent="0.2">
      <c r="L225" s="441" t="s">
        <v>16</v>
      </c>
      <c r="M225" s="453">
        <f t="shared" ref="M225:N227" si="301">+M173+M199</f>
        <v>42</v>
      </c>
      <c r="N225" s="454">
        <f t="shared" si="301"/>
        <v>3</v>
      </c>
      <c r="O225" s="236">
        <f t="shared" ref="O225" si="302">M225+N225</f>
        <v>45</v>
      </c>
      <c r="P225" s="465">
        <f>+P173+P199</f>
        <v>0</v>
      </c>
      <c r="Q225" s="265">
        <f t="shared" ref="Q225" si="303">O225+P225</f>
        <v>45</v>
      </c>
      <c r="R225" s="453">
        <f t="shared" ref="R225:S227" si="304">+R173+R199</f>
        <v>0</v>
      </c>
      <c r="S225" s="454">
        <f t="shared" si="304"/>
        <v>0</v>
      </c>
      <c r="T225" s="236">
        <f t="shared" si="294"/>
        <v>0</v>
      </c>
      <c r="U225" s="465">
        <f>+U173+U199</f>
        <v>0</v>
      </c>
      <c r="V225" s="265">
        <f t="shared" si="288"/>
        <v>0</v>
      </c>
      <c r="W225" s="466">
        <f t="shared" si="284"/>
        <v>-100</v>
      </c>
    </row>
    <row r="226" spans="1:23" x14ac:dyDescent="0.2">
      <c r="L226" s="441" t="s">
        <v>66</v>
      </c>
      <c r="M226" s="453">
        <f t="shared" si="301"/>
        <v>37</v>
      </c>
      <c r="N226" s="454">
        <f t="shared" si="301"/>
        <v>1</v>
      </c>
      <c r="O226" s="236">
        <f>M226+N226</f>
        <v>38</v>
      </c>
      <c r="P226" s="465">
        <f>+P174+P200</f>
        <v>0</v>
      </c>
      <c r="Q226" s="265">
        <f>O226+P226</f>
        <v>38</v>
      </c>
      <c r="R226" s="453">
        <f t="shared" si="304"/>
        <v>0</v>
      </c>
      <c r="S226" s="454">
        <f t="shared" si="304"/>
        <v>0</v>
      </c>
      <c r="T226" s="236">
        <f>R226+S226</f>
        <v>0</v>
      </c>
      <c r="U226" s="465">
        <f>+U174+U200</f>
        <v>0</v>
      </c>
      <c r="V226" s="265">
        <f>T226+U226</f>
        <v>0</v>
      </c>
      <c r="W226" s="466">
        <f>IF(Q226=0,0,((V226/Q226)-1)*100)</f>
        <v>-100</v>
      </c>
    </row>
    <row r="227" spans="1:23" ht="13.5" thickBot="1" x14ac:dyDescent="0.25">
      <c r="L227" s="441" t="s">
        <v>18</v>
      </c>
      <c r="M227" s="453">
        <f t="shared" si="301"/>
        <v>37</v>
      </c>
      <c r="N227" s="454">
        <f t="shared" si="301"/>
        <v>0</v>
      </c>
      <c r="O227" s="244">
        <f>M227+N227</f>
        <v>37</v>
      </c>
      <c r="P227" s="467">
        <f>+P175+P201</f>
        <v>0</v>
      </c>
      <c r="Q227" s="265">
        <f>O227+P227</f>
        <v>37</v>
      </c>
      <c r="R227" s="453">
        <f t="shared" si="304"/>
        <v>0</v>
      </c>
      <c r="S227" s="454">
        <f t="shared" si="304"/>
        <v>0</v>
      </c>
      <c r="T227" s="244">
        <f>R227+S227</f>
        <v>0</v>
      </c>
      <c r="U227" s="467">
        <f>+U175+U201</f>
        <v>0</v>
      </c>
      <c r="V227" s="265">
        <f>T227+U227</f>
        <v>0</v>
      </c>
      <c r="W227" s="466">
        <f>IF(Q227=0,0,((V227/Q227)-1)*100)</f>
        <v>-100</v>
      </c>
    </row>
    <row r="228" spans="1:23" ht="14.25" thickTop="1" thickBot="1" x14ac:dyDescent="0.25">
      <c r="L228" s="246" t="s">
        <v>19</v>
      </c>
      <c r="M228" s="247">
        <f>+M225+M226+M227</f>
        <v>116</v>
      </c>
      <c r="N228" s="460">
        <f t="shared" ref="N228" si="305">+N225+N226+N227</f>
        <v>4</v>
      </c>
      <c r="O228" s="461">
        <f t="shared" ref="O228" si="306">+O225+O226+O227</f>
        <v>120</v>
      </c>
      <c r="P228" s="460">
        <f t="shared" ref="P228" si="307">+P225+P226+P227</f>
        <v>0</v>
      </c>
      <c r="Q228" s="461">
        <f t="shared" ref="Q228" si="308">+Q225+Q226+Q227</f>
        <v>120</v>
      </c>
      <c r="R228" s="247">
        <f t="shared" ref="R228" si="309">+R225+R226+R227</f>
        <v>0</v>
      </c>
      <c r="S228" s="460">
        <f t="shared" ref="S228" si="310">+S225+S226+S227</f>
        <v>0</v>
      </c>
      <c r="T228" s="461">
        <f t="shared" ref="T228" si="311">+T225+T226+T227</f>
        <v>0</v>
      </c>
      <c r="U228" s="460">
        <f t="shared" ref="U228" si="312">+U225+U226+U227</f>
        <v>0</v>
      </c>
      <c r="V228" s="461">
        <f t="shared" ref="V228" si="313">+V225+V226+V227</f>
        <v>0</v>
      </c>
      <c r="W228" s="250">
        <f>IF(Q228=0,0,((V228/Q228)-1)*100)</f>
        <v>-100</v>
      </c>
    </row>
    <row r="229" spans="1:23" ht="13.5" thickTop="1" x14ac:dyDescent="0.2">
      <c r="A229" s="399"/>
      <c r="K229" s="399"/>
      <c r="L229" s="441" t="s">
        <v>21</v>
      </c>
      <c r="M229" s="453">
        <f t="shared" ref="M229:N231" si="314">+M177+M203</f>
        <v>31</v>
      </c>
      <c r="N229" s="454">
        <f t="shared" si="314"/>
        <v>2</v>
      </c>
      <c r="O229" s="244">
        <f>M229+N229</f>
        <v>33</v>
      </c>
      <c r="P229" s="468">
        <f>+P177+P203</f>
        <v>0</v>
      </c>
      <c r="Q229" s="265">
        <f>O229+P229</f>
        <v>33</v>
      </c>
      <c r="R229" s="453">
        <f t="shared" ref="R229:S231" si="315">+R177+R203</f>
        <v>0</v>
      </c>
      <c r="S229" s="454">
        <f t="shared" si="315"/>
        <v>0</v>
      </c>
      <c r="T229" s="244">
        <f t="shared" si="294"/>
        <v>0</v>
      </c>
      <c r="U229" s="468">
        <f>+U177+U203</f>
        <v>0</v>
      </c>
      <c r="V229" s="265">
        <f>T229+U229</f>
        <v>0</v>
      </c>
      <c r="W229" s="466">
        <f t="shared" ref="W229" si="316">IF(Q229=0,0,((V229/Q229)-1)*100)</f>
        <v>-100</v>
      </c>
    </row>
    <row r="230" spans="1:23" x14ac:dyDescent="0.2">
      <c r="A230" s="399"/>
      <c r="K230" s="399"/>
      <c r="L230" s="441" t="s">
        <v>22</v>
      </c>
      <c r="M230" s="453">
        <f t="shared" si="314"/>
        <v>28</v>
      </c>
      <c r="N230" s="454">
        <f t="shared" si="314"/>
        <v>0</v>
      </c>
      <c r="O230" s="244">
        <f>M230+N230</f>
        <v>28</v>
      </c>
      <c r="P230" s="465">
        <f>+P178+P204</f>
        <v>0</v>
      </c>
      <c r="Q230" s="265">
        <f>O230+P230</f>
        <v>28</v>
      </c>
      <c r="R230" s="453">
        <f t="shared" si="315"/>
        <v>0</v>
      </c>
      <c r="S230" s="454">
        <f t="shared" si="315"/>
        <v>0</v>
      </c>
      <c r="T230" s="244">
        <f>R230+S230</f>
        <v>0</v>
      </c>
      <c r="U230" s="465">
        <f>+U178+U204</f>
        <v>0</v>
      </c>
      <c r="V230" s="265">
        <f>T230+U230</f>
        <v>0</v>
      </c>
      <c r="W230" s="466">
        <f>IF(Q230=0,0,((V230/Q230)-1)*100)</f>
        <v>-100</v>
      </c>
    </row>
    <row r="231" spans="1:23" ht="13.5" thickBot="1" x14ac:dyDescent="0.25">
      <c r="A231" s="399"/>
      <c r="K231" s="399"/>
      <c r="L231" s="441" t="s">
        <v>23</v>
      </c>
      <c r="M231" s="453">
        <f t="shared" si="314"/>
        <v>29</v>
      </c>
      <c r="N231" s="454">
        <f t="shared" si="314"/>
        <v>0</v>
      </c>
      <c r="O231" s="244">
        <f t="shared" ref="O231" si="317">M231+N231</f>
        <v>29</v>
      </c>
      <c r="P231" s="465">
        <f>+P179+P205</f>
        <v>0</v>
      </c>
      <c r="Q231" s="265">
        <f>O231+P231</f>
        <v>29</v>
      </c>
      <c r="R231" s="453">
        <f t="shared" si="315"/>
        <v>0</v>
      </c>
      <c r="S231" s="454">
        <f t="shared" si="315"/>
        <v>0</v>
      </c>
      <c r="T231" s="244">
        <f>R231+S231</f>
        <v>0</v>
      </c>
      <c r="U231" s="465">
        <f>+U179+U205</f>
        <v>0</v>
      </c>
      <c r="V231" s="265">
        <f>T231+U231</f>
        <v>0</v>
      </c>
      <c r="W231" s="466">
        <f>IF(Q231=0,0,((V231/Q231)-1)*100)</f>
        <v>-100</v>
      </c>
    </row>
    <row r="232" spans="1:23" ht="14.25" thickTop="1" thickBot="1" x14ac:dyDescent="0.25">
      <c r="L232" s="246" t="s">
        <v>40</v>
      </c>
      <c r="M232" s="247">
        <f>+M229+M230+M231</f>
        <v>88</v>
      </c>
      <c r="N232" s="460">
        <f t="shared" ref="N232" si="318">+N229+N230+N231</f>
        <v>2</v>
      </c>
      <c r="O232" s="461">
        <f t="shared" ref="O232" si="319">+O229+O230+O231</f>
        <v>90</v>
      </c>
      <c r="P232" s="460">
        <f t="shared" ref="P232" si="320">+P229+P230+P231</f>
        <v>0</v>
      </c>
      <c r="Q232" s="461">
        <f t="shared" ref="Q232" si="321">+Q229+Q230+Q231</f>
        <v>90</v>
      </c>
      <c r="R232" s="247">
        <f t="shared" ref="R232" si="322">+R229+R230+R231</f>
        <v>0</v>
      </c>
      <c r="S232" s="460">
        <f t="shared" ref="S232" si="323">+S229+S230+S231</f>
        <v>0</v>
      </c>
      <c r="T232" s="461">
        <f t="shared" ref="T232" si="324">+T229+T230+T231</f>
        <v>0</v>
      </c>
      <c r="U232" s="460">
        <f t="shared" ref="U232" si="325">+U229+U230+U231</f>
        <v>0</v>
      </c>
      <c r="V232" s="461">
        <f t="shared" ref="V232" si="326">+V229+V230+V231</f>
        <v>0</v>
      </c>
      <c r="W232" s="342">
        <f>IF(Q232=0,0,((V232/Q232)-1)*100)</f>
        <v>-100</v>
      </c>
    </row>
    <row r="233" spans="1:23" s="1" customFormat="1" ht="14.25" thickTop="1" thickBot="1" x14ac:dyDescent="0.25">
      <c r="A233" s="3"/>
      <c r="I233" s="2"/>
      <c r="K233" s="3"/>
      <c r="L233" s="239" t="s">
        <v>62</v>
      </c>
      <c r="M233" s="240">
        <f>+M224+M228+M232</f>
        <v>322</v>
      </c>
      <c r="N233" s="241">
        <f t="shared" ref="N233" si="327">+N224+N228+N232</f>
        <v>8</v>
      </c>
      <c r="O233" s="242">
        <f t="shared" ref="O233" si="328">+O224+O228+O232</f>
        <v>330</v>
      </c>
      <c r="P233" s="240">
        <f t="shared" ref="P233" si="329">+P224+P228+P232</f>
        <v>0</v>
      </c>
      <c r="Q233" s="242">
        <f t="shared" ref="Q233" si="330">+Q224+Q228+Q232</f>
        <v>330</v>
      </c>
      <c r="R233" s="240">
        <f t="shared" ref="R233" si="331">+R224+R228+R232</f>
        <v>64</v>
      </c>
      <c r="S233" s="241">
        <f t="shared" ref="S233" si="332">+S224+S228+S232</f>
        <v>0</v>
      </c>
      <c r="T233" s="242">
        <f t="shared" ref="T233" si="333">+T224+T228+T232</f>
        <v>64</v>
      </c>
      <c r="U233" s="240">
        <f t="shared" ref="U233" si="334">+U224+U228+U232</f>
        <v>0</v>
      </c>
      <c r="V233" s="242">
        <f t="shared" ref="V233" si="335">+V224+V228+V232</f>
        <v>64</v>
      </c>
      <c r="W233" s="340">
        <f>IF(Q233=0,0,((V233/Q233)-1)*100)</f>
        <v>-80.606060606060609</v>
      </c>
    </row>
    <row r="234" spans="1:23" ht="14.25" thickTop="1" thickBot="1" x14ac:dyDescent="0.25">
      <c r="L234" s="239" t="s">
        <v>63</v>
      </c>
      <c r="M234" s="240">
        <f>+M220+M224+M228+M232</f>
        <v>466</v>
      </c>
      <c r="N234" s="241">
        <f t="shared" ref="N234:V234" si="336">+N220+N224+N228+N232</f>
        <v>9</v>
      </c>
      <c r="O234" s="242">
        <f t="shared" si="336"/>
        <v>475</v>
      </c>
      <c r="P234" s="240">
        <f t="shared" si="336"/>
        <v>0</v>
      </c>
      <c r="Q234" s="242">
        <f t="shared" si="336"/>
        <v>475</v>
      </c>
      <c r="R234" s="240">
        <f t="shared" si="336"/>
        <v>170</v>
      </c>
      <c r="S234" s="241">
        <f t="shared" si="336"/>
        <v>2</v>
      </c>
      <c r="T234" s="242">
        <f t="shared" si="336"/>
        <v>172</v>
      </c>
      <c r="U234" s="240">
        <f t="shared" si="336"/>
        <v>0</v>
      </c>
      <c r="V234" s="242">
        <f t="shared" si="336"/>
        <v>172</v>
      </c>
      <c r="W234" s="340">
        <f t="shared" ref="W234" si="337">IF(Q234=0,0,((V234/Q234)-1)*100)</f>
        <v>-63.789473684210527</v>
      </c>
    </row>
    <row r="235" spans="1:23" ht="13.5" thickTop="1" x14ac:dyDescent="0.2">
      <c r="L235" s="463" t="s">
        <v>60</v>
      </c>
      <c r="M235" s="437"/>
      <c r="N235" s="437"/>
      <c r="O235" s="437"/>
      <c r="P235" s="437"/>
      <c r="Q235" s="437"/>
      <c r="R235" s="437"/>
      <c r="S235" s="437"/>
      <c r="T235" s="437"/>
      <c r="U235" s="437"/>
      <c r="V235" s="437"/>
      <c r="W235" s="437"/>
    </row>
  </sheetData>
  <sheetProtection algorithmName="SHA-512" hashValue="KXOjG6DBCO+BLvZbx3JhaRPzgr6CHj8TzAPH0Jd+8Wcm82wO6CaEQb63cTGqL1EXG6XPIEtGemHtTNeKCP5h9g==" saltValue="d1eXDH0XD/zcgqQNOjzfsw==" spinCount="100000" sheet="1" objects="1" scenarios="1"/>
  <mergeCells count="42">
    <mergeCell ref="L210:W210"/>
    <mergeCell ref="L211:W211"/>
    <mergeCell ref="L158:W158"/>
    <mergeCell ref="L159:W159"/>
    <mergeCell ref="L184:W184"/>
    <mergeCell ref="L185:W185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M83:Q83"/>
    <mergeCell ref="R83:V83"/>
    <mergeCell ref="M109:Q109"/>
    <mergeCell ref="R109:V109"/>
    <mergeCell ref="M135:Q135"/>
    <mergeCell ref="R135:V135"/>
    <mergeCell ref="L81:W81"/>
    <mergeCell ref="L106:W106"/>
    <mergeCell ref="L107:W107"/>
    <mergeCell ref="L132:W132"/>
    <mergeCell ref="L133:W133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191" priority="468" operator="containsText" text="NOT OK">
      <formula>NOT(ISERROR(SEARCH("NOT OK",A1)))</formula>
    </cfRule>
  </conditionalFormatting>
  <conditionalFormatting sqref="A31 K31">
    <cfRule type="containsText" dxfId="190" priority="455" operator="containsText" text="NOT OK">
      <formula>NOT(ISERROR(SEARCH("NOT OK",A31)))</formula>
    </cfRule>
  </conditionalFormatting>
  <conditionalFormatting sqref="A57 K57">
    <cfRule type="containsText" dxfId="189" priority="454" operator="containsText" text="NOT OK">
      <formula>NOT(ISERROR(SEARCH("NOT OK",A57)))</formula>
    </cfRule>
  </conditionalFormatting>
  <conditionalFormatting sqref="A187 K187">
    <cfRule type="containsText" dxfId="188" priority="451" operator="containsText" text="NOT OK">
      <formula>NOT(ISERROR(SEARCH("NOT OK",A187)))</formula>
    </cfRule>
  </conditionalFormatting>
  <conditionalFormatting sqref="K109 A109">
    <cfRule type="containsText" dxfId="187" priority="453" operator="containsText" text="NOT OK">
      <formula>NOT(ISERROR(SEARCH("NOT OK",A109)))</formula>
    </cfRule>
  </conditionalFormatting>
  <conditionalFormatting sqref="K135 A135">
    <cfRule type="containsText" dxfId="186" priority="452" operator="containsText" text="NOT OK">
      <formula>NOT(ISERROR(SEARCH("NOT OK",A135)))</formula>
    </cfRule>
  </conditionalFormatting>
  <conditionalFormatting sqref="A213 K213">
    <cfRule type="containsText" dxfId="185" priority="450" operator="containsText" text="NOT OK">
      <formula>NOT(ISERROR(SEARCH("NOT OK",A213)))</formula>
    </cfRule>
  </conditionalFormatting>
  <conditionalFormatting sqref="A15:A16 K15:K16">
    <cfRule type="containsText" dxfId="184" priority="449" operator="containsText" text="NOT OK">
      <formula>NOT(ISERROR(SEARCH("NOT OK",A15)))</formula>
    </cfRule>
  </conditionalFormatting>
  <conditionalFormatting sqref="K41 A41">
    <cfRule type="containsText" dxfId="183" priority="448" operator="containsText" text="NOT OK">
      <formula>NOT(ISERROR(SEARCH("NOT OK",A41)))</formula>
    </cfRule>
  </conditionalFormatting>
  <conditionalFormatting sqref="K67 A67">
    <cfRule type="containsText" dxfId="182" priority="447" operator="containsText" text="NOT OK">
      <formula>NOT(ISERROR(SEARCH("NOT OK",A67)))</formula>
    </cfRule>
  </conditionalFormatting>
  <conditionalFormatting sqref="A119 K119">
    <cfRule type="containsText" dxfId="181" priority="445" operator="containsText" text="NOT OK">
      <formula>NOT(ISERROR(SEARCH("NOT OK",A119)))</formula>
    </cfRule>
  </conditionalFormatting>
  <conditionalFormatting sqref="K145 A145">
    <cfRule type="containsText" dxfId="180" priority="444" operator="containsText" text="NOT OK">
      <formula>NOT(ISERROR(SEARCH("NOT OK",A145)))</formula>
    </cfRule>
  </conditionalFormatting>
  <conditionalFormatting sqref="K197 A197">
    <cfRule type="containsText" dxfId="179" priority="442" operator="containsText" text="NOT OK">
      <formula>NOT(ISERROR(SEARCH("NOT OK",A197)))</formula>
    </cfRule>
  </conditionalFormatting>
  <conditionalFormatting sqref="K223 A223">
    <cfRule type="containsText" dxfId="178" priority="441" operator="containsText" text="NOT OK">
      <formula>NOT(ISERROR(SEARCH("NOT OK",A223)))</formula>
    </cfRule>
  </conditionalFormatting>
  <conditionalFormatting sqref="A223 K223">
    <cfRule type="containsText" dxfId="177" priority="440" operator="containsText" text="NOT OK">
      <formula>NOT(ISERROR(SEARCH("NOT OK",A223)))</formula>
    </cfRule>
  </conditionalFormatting>
  <conditionalFormatting sqref="A26 K26">
    <cfRule type="containsText" dxfId="176" priority="433" operator="containsText" text="NOT OK">
      <formula>NOT(ISERROR(SEARCH("NOT OK",A26)))</formula>
    </cfRule>
  </conditionalFormatting>
  <conditionalFormatting sqref="K104 A104">
    <cfRule type="containsText" dxfId="175" priority="432" operator="containsText" text="NOT OK">
      <formula>NOT(ISERROR(SEARCH("NOT OK",A104)))</formula>
    </cfRule>
  </conditionalFormatting>
  <conditionalFormatting sqref="A182 K182">
    <cfRule type="containsText" dxfId="174" priority="430" operator="containsText" text="NOT OK">
      <formula>NOT(ISERROR(SEARCH("NOT OK",A182)))</formula>
    </cfRule>
  </conditionalFormatting>
  <conditionalFormatting sqref="A208 K208">
    <cfRule type="containsText" dxfId="173" priority="410" operator="containsText" text="NOT OK">
      <formula>NOT(ISERROR(SEARCH("NOT OK",A208)))</formula>
    </cfRule>
  </conditionalFormatting>
  <conditionalFormatting sqref="K42 A42">
    <cfRule type="containsText" dxfId="172" priority="143" operator="containsText" text="NOT OK">
      <formula>NOT(ISERROR(SEARCH("NOT OK",A42)))</formula>
    </cfRule>
  </conditionalFormatting>
  <conditionalFormatting sqref="K224 A224">
    <cfRule type="containsText" dxfId="171" priority="135" operator="containsText" text="NOT OK">
      <formula>NOT(ISERROR(SEARCH("NOT OK",A224)))</formula>
    </cfRule>
  </conditionalFormatting>
  <conditionalFormatting sqref="A42 K42">
    <cfRule type="containsText" dxfId="170" priority="142" operator="containsText" text="NOT OK">
      <formula>NOT(ISERROR(SEARCH("NOT OK",A42)))</formula>
    </cfRule>
  </conditionalFormatting>
  <conditionalFormatting sqref="K25 A25">
    <cfRule type="containsText" dxfId="169" priority="133" operator="containsText" text="NOT OK">
      <formula>NOT(ISERROR(SEARCH("NOT OK",A25)))</formula>
    </cfRule>
  </conditionalFormatting>
  <conditionalFormatting sqref="K68 A68">
    <cfRule type="containsText" dxfId="168" priority="130" operator="containsText" text="NOT OK">
      <formula>NOT(ISERROR(SEARCH("NOT OK",A68)))</formula>
    </cfRule>
  </conditionalFormatting>
  <conditionalFormatting sqref="A68 K68">
    <cfRule type="containsText" dxfId="167" priority="129" operator="containsText" text="NOT OK">
      <formula>NOT(ISERROR(SEARCH("NOT OK",A68)))</formula>
    </cfRule>
  </conditionalFormatting>
  <conditionalFormatting sqref="K103 A103">
    <cfRule type="containsText" dxfId="166" priority="122" operator="containsText" text="NOT OK">
      <formula>NOT(ISERROR(SEARCH("NOT OK",A103)))</formula>
    </cfRule>
  </conditionalFormatting>
  <conditionalFormatting sqref="A120 K120">
    <cfRule type="containsText" dxfId="165" priority="121" operator="containsText" text="NOT OK">
      <formula>NOT(ISERROR(SEARCH("NOT OK",A120)))</formula>
    </cfRule>
  </conditionalFormatting>
  <conditionalFormatting sqref="A146 K146">
    <cfRule type="containsText" dxfId="164" priority="116" operator="containsText" text="NOT OK">
      <formula>NOT(ISERROR(SEARCH("NOT OK",A146)))</formula>
    </cfRule>
  </conditionalFormatting>
  <conditionalFormatting sqref="K181 A181">
    <cfRule type="containsText" dxfId="163" priority="108" operator="containsText" text="NOT OK">
      <formula>NOT(ISERROR(SEARCH("NOT OK",A181)))</formula>
    </cfRule>
  </conditionalFormatting>
  <conditionalFormatting sqref="K172 A172">
    <cfRule type="containsText" dxfId="162" priority="110" operator="containsText" text="NOT OK">
      <formula>NOT(ISERROR(SEARCH("NOT OK",A172)))</formula>
    </cfRule>
  </conditionalFormatting>
  <conditionalFormatting sqref="K198 A198">
    <cfRule type="containsText" dxfId="161" priority="107" operator="containsText" text="NOT OK">
      <formula>NOT(ISERROR(SEARCH("NOT OK",A198)))</formula>
    </cfRule>
  </conditionalFormatting>
  <conditionalFormatting sqref="A46 K46">
    <cfRule type="containsText" dxfId="160" priority="84" operator="containsText" text="NOT OK">
      <formula>NOT(ISERROR(SEARCH("NOT OK",A46)))</formula>
    </cfRule>
  </conditionalFormatting>
  <conditionalFormatting sqref="A72 K72">
    <cfRule type="containsText" dxfId="159" priority="81" operator="containsText" text="NOT OK">
      <formula>NOT(ISERROR(SEARCH("NOT OK",A72)))</formula>
    </cfRule>
  </conditionalFormatting>
  <conditionalFormatting sqref="K124 A124">
    <cfRule type="containsText" dxfId="158" priority="78" operator="containsText" text="NOT OK">
      <formula>NOT(ISERROR(SEARCH("NOT OK",A124)))</formula>
    </cfRule>
  </conditionalFormatting>
  <conditionalFormatting sqref="K150 A150">
    <cfRule type="containsText" dxfId="157" priority="75" operator="containsText" text="NOT OK">
      <formula>NOT(ISERROR(SEARCH("NOT OK",A150)))</formula>
    </cfRule>
  </conditionalFormatting>
  <conditionalFormatting sqref="A202 K202">
    <cfRule type="containsText" dxfId="156" priority="72" operator="containsText" text="NOT OK">
      <formula>NOT(ISERROR(SEARCH("NOT OK",A202)))</formula>
    </cfRule>
  </conditionalFormatting>
  <conditionalFormatting sqref="A228 K228">
    <cfRule type="containsText" dxfId="155" priority="69" operator="containsText" text="NOT OK">
      <formula>NOT(ISERROR(SEARCH("NOT OK",A228)))</formula>
    </cfRule>
  </conditionalFormatting>
  <conditionalFormatting sqref="A180 K180">
    <cfRule type="containsText" dxfId="154" priority="45" operator="containsText" text="NOT OK">
      <formula>NOT(ISERROR(SEARCH("NOT OK",A180)))</formula>
    </cfRule>
  </conditionalFormatting>
  <conditionalFormatting sqref="K102 A102">
    <cfRule type="containsText" dxfId="153" priority="47" operator="containsText" text="NOT OK">
      <formula>NOT(ISERROR(SEARCH("NOT OK",A102)))</formula>
    </cfRule>
  </conditionalFormatting>
  <conditionalFormatting sqref="K207 A207">
    <cfRule type="containsText" dxfId="152" priority="41" operator="containsText" text="NOT OK">
      <formula>NOT(ISERROR(SEARCH("NOT OK",A207)))</formula>
    </cfRule>
  </conditionalFormatting>
  <conditionalFormatting sqref="A24 K24">
    <cfRule type="containsText" dxfId="151" priority="48" operator="containsText" text="NOT OK">
      <formula>NOT(ISERROR(SEARCH("NOT OK",A24)))</formula>
    </cfRule>
  </conditionalFormatting>
  <conditionalFormatting sqref="K207 A207">
    <cfRule type="containsText" dxfId="150" priority="39" operator="containsText" text="NOT OK">
      <formula>NOT(ISERROR(SEARCH("NOT OK",A207)))</formula>
    </cfRule>
  </conditionalFormatting>
  <conditionalFormatting sqref="A206 K206">
    <cfRule type="containsText" dxfId="149" priority="38" operator="containsText" text="NOT OK">
      <formula>NOT(ISERROR(SEARCH("NOT OK",A206)))</formula>
    </cfRule>
  </conditionalFormatting>
  <conditionalFormatting sqref="A52 K52">
    <cfRule type="containsText" dxfId="148" priority="23" operator="containsText" text="NOT OK">
      <formula>NOT(ISERROR(SEARCH("NOT OK",A52)))</formula>
    </cfRule>
  </conditionalFormatting>
  <conditionalFormatting sqref="A52 K52">
    <cfRule type="containsText" dxfId="147" priority="22" operator="containsText" text="NOT OK">
      <formula>NOT(ISERROR(SEARCH("NOT OK",A52)))</formula>
    </cfRule>
  </conditionalFormatting>
  <conditionalFormatting sqref="A50 K50">
    <cfRule type="containsText" dxfId="146" priority="20" operator="containsText" text="NOT OK">
      <formula>NOT(ISERROR(SEARCH("NOT OK",A50)))</formula>
    </cfRule>
  </conditionalFormatting>
  <conditionalFormatting sqref="A78 K78">
    <cfRule type="containsText" dxfId="145" priority="19" operator="containsText" text="NOT OK">
      <formula>NOT(ISERROR(SEARCH("NOT OK",A78)))</formula>
    </cfRule>
  </conditionalFormatting>
  <conditionalFormatting sqref="A78 K78">
    <cfRule type="containsText" dxfId="144" priority="18" operator="containsText" text="NOT OK">
      <formula>NOT(ISERROR(SEARCH("NOT OK",A78)))</formula>
    </cfRule>
  </conditionalFormatting>
  <conditionalFormatting sqref="A76 K76">
    <cfRule type="containsText" dxfId="143" priority="16" operator="containsText" text="NOT OK">
      <formula>NOT(ISERROR(SEARCH("NOT OK",A76)))</formula>
    </cfRule>
  </conditionalFormatting>
  <conditionalFormatting sqref="K130 A130">
    <cfRule type="containsText" dxfId="142" priority="15" operator="containsText" text="NOT OK">
      <formula>NOT(ISERROR(SEARCH("NOT OK",A130)))</formula>
    </cfRule>
  </conditionalFormatting>
  <conditionalFormatting sqref="K130 A130">
    <cfRule type="containsText" dxfId="141" priority="14" operator="containsText" text="NOT OK">
      <formula>NOT(ISERROR(SEARCH("NOT OK",A130)))</formula>
    </cfRule>
  </conditionalFormatting>
  <conditionalFormatting sqref="K129 A129">
    <cfRule type="containsText" dxfId="140" priority="13" operator="containsText" text="NOT OK">
      <formula>NOT(ISERROR(SEARCH("NOT OK",A129)))</formula>
    </cfRule>
  </conditionalFormatting>
  <conditionalFormatting sqref="K128 A128">
    <cfRule type="containsText" dxfId="139" priority="12" operator="containsText" text="NOT OK">
      <formula>NOT(ISERROR(SEARCH("NOT OK",A128)))</formula>
    </cfRule>
  </conditionalFormatting>
  <conditionalFormatting sqref="K156 A156">
    <cfRule type="containsText" dxfId="138" priority="11" operator="containsText" text="NOT OK">
      <formula>NOT(ISERROR(SEARCH("NOT OK",A156)))</formula>
    </cfRule>
  </conditionalFormatting>
  <conditionalFormatting sqref="K156 A156">
    <cfRule type="containsText" dxfId="137" priority="10" operator="containsText" text="NOT OK">
      <formula>NOT(ISERROR(SEARCH("NOT OK",A156)))</formula>
    </cfRule>
  </conditionalFormatting>
  <conditionalFormatting sqref="K155 A155">
    <cfRule type="containsText" dxfId="136" priority="9" operator="containsText" text="NOT OK">
      <formula>NOT(ISERROR(SEARCH("NOT OK",A155)))</formula>
    </cfRule>
  </conditionalFormatting>
  <conditionalFormatting sqref="K154 A154">
    <cfRule type="containsText" dxfId="135" priority="8" operator="containsText" text="NOT OK">
      <formula>NOT(ISERROR(SEARCH("NOT OK",A154)))</formula>
    </cfRule>
  </conditionalFormatting>
  <conditionalFormatting sqref="A234 K234">
    <cfRule type="containsText" dxfId="134" priority="7" operator="containsText" text="NOT OK">
      <formula>NOT(ISERROR(SEARCH("NOT OK",A234)))</formula>
    </cfRule>
  </conditionalFormatting>
  <conditionalFormatting sqref="A234 K234">
    <cfRule type="containsText" dxfId="133" priority="6" operator="containsText" text="NOT OK">
      <formula>NOT(ISERROR(SEARCH("NOT OK",A234)))</formula>
    </cfRule>
  </conditionalFormatting>
  <conditionalFormatting sqref="K233 A233">
    <cfRule type="containsText" dxfId="132" priority="5" operator="containsText" text="NOT OK">
      <formula>NOT(ISERROR(SEARCH("NOT OK",A233)))</formula>
    </cfRule>
  </conditionalFormatting>
  <conditionalFormatting sqref="K233 A233">
    <cfRule type="containsText" dxfId="131" priority="4" operator="containsText" text="NOT OK">
      <formula>NOT(ISERROR(SEARCH("NOT OK",A233)))</formula>
    </cfRule>
  </conditionalFormatting>
  <conditionalFormatting sqref="A232 K232">
    <cfRule type="containsText" dxfId="130" priority="3" operator="containsText" text="NOT OK">
      <formula>NOT(ISERROR(SEARCH("NOT OK",A232)))</formula>
    </cfRule>
  </conditionalFormatting>
  <conditionalFormatting sqref="K51 A51">
    <cfRule type="containsText" dxfId="129" priority="2" operator="containsText" text="NOT OK">
      <formula>NOT(ISERROR(SEARCH("NOT OK",A51)))</formula>
    </cfRule>
  </conditionalFormatting>
  <conditionalFormatting sqref="K77 A77">
    <cfRule type="containsText" dxfId="128" priority="1" operator="containsText" text="NOT OK">
      <formula>NOT(ISERROR(SEARCH("NOT OK",A77)))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5703125" style="1" customWidth="1"/>
    <col min="4" max="4" width="13" style="1" customWidth="1"/>
    <col min="5" max="5" width="12.85546875" style="1" customWidth="1"/>
    <col min="6" max="6" width="12.5703125" style="1" customWidth="1"/>
    <col min="7" max="7" width="12.28515625" style="1" customWidth="1"/>
    <col min="8" max="8" width="13.140625" style="1" customWidth="1"/>
    <col min="9" max="9" width="12.7109375" style="2" customWidth="1"/>
    <col min="10" max="10" width="7" style="1" customWidth="1"/>
    <col min="11" max="11" width="9.140625" style="3"/>
    <col min="12" max="12" width="13" style="1" customWidth="1"/>
    <col min="13" max="14" width="12.85546875" style="1" customWidth="1"/>
    <col min="15" max="15" width="15.42578125" style="1" customWidth="1"/>
    <col min="16" max="17" width="12.85546875" style="1" customWidth="1"/>
    <col min="18" max="19" width="13" style="1" customWidth="1"/>
    <col min="20" max="20" width="15.28515625" style="1" customWidth="1"/>
    <col min="21" max="21" width="13" style="1" customWidth="1"/>
    <col min="22" max="22" width="12.140625" style="1" customWidth="1"/>
    <col min="23" max="23" width="13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5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28</v>
      </c>
      <c r="D9" s="121">
        <v>27</v>
      </c>
      <c r="E9" s="144">
        <f>SUM(C9:D9)</f>
        <v>55</v>
      </c>
      <c r="F9" s="120">
        <v>42</v>
      </c>
      <c r="G9" s="121">
        <v>43</v>
      </c>
      <c r="H9" s="144">
        <f>SUM(F9:G9)</f>
        <v>85</v>
      </c>
      <c r="I9" s="123">
        <f>IF(E9=0,0,((H9/E9)-1)*100)</f>
        <v>54.54545454545454</v>
      </c>
      <c r="J9" s="3"/>
      <c r="L9" s="13" t="s">
        <v>10</v>
      </c>
      <c r="M9" s="39">
        <v>4120</v>
      </c>
      <c r="N9" s="37">
        <v>3457</v>
      </c>
      <c r="O9" s="165">
        <f>SUM(M9:N9)</f>
        <v>7577</v>
      </c>
      <c r="P9" s="140">
        <v>0</v>
      </c>
      <c r="Q9" s="165">
        <f t="shared" ref="Q9" si="0">O9+P9</f>
        <v>7577</v>
      </c>
      <c r="R9" s="39">
        <v>7067</v>
      </c>
      <c r="S9" s="37">
        <v>6653</v>
      </c>
      <c r="T9" s="165">
        <f>SUM(R9:S9)</f>
        <v>13720</v>
      </c>
      <c r="U9" s="140">
        <v>0</v>
      </c>
      <c r="V9" s="165">
        <f t="shared" ref="V9:V11" si="1">T9+U9</f>
        <v>13720</v>
      </c>
      <c r="W9" s="40">
        <f>IF(Q9=0,0,((V9/Q9)-1)*100)</f>
        <v>81.074303814174471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31</v>
      </c>
      <c r="D10" s="121">
        <v>31</v>
      </c>
      <c r="E10" s="144">
        <f t="shared" ref="E10:E13" si="2">SUM(C10:D10)</f>
        <v>62</v>
      </c>
      <c r="F10" s="120">
        <v>29</v>
      </c>
      <c r="G10" s="121">
        <v>29</v>
      </c>
      <c r="H10" s="144">
        <f t="shared" ref="H10:H17" si="3">SUM(F10:G10)</f>
        <v>58</v>
      </c>
      <c r="I10" s="123">
        <f>IF(E10=0,0,((H10/E10)-1)*100)</f>
        <v>-6.4516129032258114</v>
      </c>
      <c r="J10" s="3"/>
      <c r="K10" s="6"/>
      <c r="L10" s="13" t="s">
        <v>11</v>
      </c>
      <c r="M10" s="39">
        <v>4225</v>
      </c>
      <c r="N10" s="37">
        <v>3853</v>
      </c>
      <c r="O10" s="165">
        <f>SUM(M10:N10)</f>
        <v>8078</v>
      </c>
      <c r="P10" s="140">
        <v>0</v>
      </c>
      <c r="Q10" s="165">
        <f>O10+P10</f>
        <v>8078</v>
      </c>
      <c r="R10" s="39">
        <v>4583</v>
      </c>
      <c r="S10" s="37">
        <v>4501</v>
      </c>
      <c r="T10" s="165">
        <f>SUM(R10:S10)</f>
        <v>9084</v>
      </c>
      <c r="U10" s="140">
        <v>0</v>
      </c>
      <c r="V10" s="165">
        <f>T10+U10</f>
        <v>9084</v>
      </c>
      <c r="W10" s="40">
        <f>IF(Q10=0,0,((V10/Q10)-1)*100)</f>
        <v>12.453577618222322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30</v>
      </c>
      <c r="D11" s="331">
        <v>30</v>
      </c>
      <c r="E11" s="144">
        <f t="shared" si="2"/>
        <v>60</v>
      </c>
      <c r="F11" s="124">
        <v>49</v>
      </c>
      <c r="G11" s="331">
        <v>48</v>
      </c>
      <c r="H11" s="144">
        <f t="shared" si="3"/>
        <v>97</v>
      </c>
      <c r="I11" s="123">
        <f>IF(E11=0,0,((H11/E11)-1)*100)</f>
        <v>61.666666666666671</v>
      </c>
      <c r="J11" s="3"/>
      <c r="K11" s="6"/>
      <c r="L11" s="22" t="s">
        <v>12</v>
      </c>
      <c r="M11" s="39">
        <v>4581</v>
      </c>
      <c r="N11" s="37">
        <v>4639</v>
      </c>
      <c r="O11" s="165">
        <f t="shared" ref="O11" si="4">SUM(M11:N11)</f>
        <v>9220</v>
      </c>
      <c r="P11" s="140">
        <v>0</v>
      </c>
      <c r="Q11" s="210">
        <f t="shared" ref="Q11" si="5">O11+P11</f>
        <v>9220</v>
      </c>
      <c r="R11" s="39">
        <v>6856</v>
      </c>
      <c r="S11" s="37">
        <v>7743</v>
      </c>
      <c r="T11" s="165">
        <f t="shared" ref="T11" si="6">SUM(R11:S11)</f>
        <v>14599</v>
      </c>
      <c r="U11" s="140">
        <v>0</v>
      </c>
      <c r="V11" s="210">
        <f t="shared" si="1"/>
        <v>14599</v>
      </c>
      <c r="W11" s="40">
        <f>IF(Q11=0,0,((V11/Q11)-1)*100)</f>
        <v>58.340563991323215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7">+C9+C10+C11</f>
        <v>89</v>
      </c>
      <c r="D12" s="128">
        <f t="shared" si="7"/>
        <v>88</v>
      </c>
      <c r="E12" s="145">
        <f t="shared" si="2"/>
        <v>177</v>
      </c>
      <c r="F12" s="127">
        <f t="shared" ref="F12:G12" si="8">+F9+F10+F11</f>
        <v>120</v>
      </c>
      <c r="G12" s="128">
        <f t="shared" si="8"/>
        <v>120</v>
      </c>
      <c r="H12" s="145">
        <f t="shared" si="3"/>
        <v>240</v>
      </c>
      <c r="I12" s="130">
        <f>IF(E12=0,0,((H12/E12)-1)*100)</f>
        <v>35.593220338983045</v>
      </c>
      <c r="J12" s="3"/>
      <c r="L12" s="41" t="s">
        <v>57</v>
      </c>
      <c r="M12" s="45">
        <f t="shared" ref="M12:N12" si="9">+M9+M10+M11</f>
        <v>12926</v>
      </c>
      <c r="N12" s="43">
        <f t="shared" si="9"/>
        <v>11949</v>
      </c>
      <c r="O12" s="166">
        <f>+O9+O10+O11</f>
        <v>24875</v>
      </c>
      <c r="P12" s="43">
        <f t="shared" ref="P12:Q12" si="10">+P9+P10+P11</f>
        <v>0</v>
      </c>
      <c r="Q12" s="166">
        <f t="shared" si="10"/>
        <v>24875</v>
      </c>
      <c r="R12" s="45">
        <f t="shared" ref="R12:V12" si="11">+R9+R10+R11</f>
        <v>18506</v>
      </c>
      <c r="S12" s="43">
        <f t="shared" si="11"/>
        <v>18897</v>
      </c>
      <c r="T12" s="166">
        <f>+T9+T10+T11</f>
        <v>37403</v>
      </c>
      <c r="U12" s="43">
        <f t="shared" si="11"/>
        <v>0</v>
      </c>
      <c r="V12" s="166">
        <f t="shared" si="11"/>
        <v>37403</v>
      </c>
      <c r="W12" s="46">
        <f t="shared" ref="W12:W13" si="12">IF(Q12=0,0,((V12/Q12)-1)*100)</f>
        <v>50.363819095477382</v>
      </c>
    </row>
    <row r="13" spans="1:23" ht="13.5" thickTop="1" x14ac:dyDescent="0.2">
      <c r="A13" s="3" t="str">
        <f t="shared" ref="A13:A65" si="13">IF(ISERROR(F13/G13)," ",IF(F13/G13&gt;0.5,IF(F13/G13&lt;1.5," ","NOT OK"),"NOT OK"))</f>
        <v xml:space="preserve"> </v>
      </c>
      <c r="B13" s="106" t="s">
        <v>13</v>
      </c>
      <c r="C13" s="120">
        <v>34</v>
      </c>
      <c r="D13" s="121">
        <v>34</v>
      </c>
      <c r="E13" s="144">
        <f t="shared" si="2"/>
        <v>68</v>
      </c>
      <c r="F13" s="120">
        <v>50</v>
      </c>
      <c r="G13" s="121">
        <v>51</v>
      </c>
      <c r="H13" s="144">
        <f t="shared" si="3"/>
        <v>101</v>
      </c>
      <c r="I13" s="123">
        <f t="shared" ref="I13" si="14">IF(E13=0,0,((H13/E13)-1)*100)</f>
        <v>48.529411764705884</v>
      </c>
      <c r="J13" s="3"/>
      <c r="L13" s="13" t="s">
        <v>13</v>
      </c>
      <c r="M13" s="39">
        <v>5077</v>
      </c>
      <c r="N13" s="500">
        <v>5792</v>
      </c>
      <c r="O13" s="165">
        <f t="shared" ref="O13" si="15">+M13+N13</f>
        <v>10869</v>
      </c>
      <c r="P13" s="140">
        <v>0</v>
      </c>
      <c r="Q13" s="165">
        <f>O13+P13</f>
        <v>10869</v>
      </c>
      <c r="R13" s="39">
        <v>6242</v>
      </c>
      <c r="S13" s="500">
        <v>7704</v>
      </c>
      <c r="T13" s="165">
        <f t="shared" ref="T13" si="16">+R13+S13</f>
        <v>13946</v>
      </c>
      <c r="U13" s="140">
        <v>0</v>
      </c>
      <c r="V13" s="165">
        <f>T13+U13</f>
        <v>13946</v>
      </c>
      <c r="W13" s="40">
        <f t="shared" si="12"/>
        <v>28.309872113349897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68</v>
      </c>
      <c r="D14" s="121">
        <v>68</v>
      </c>
      <c r="E14" s="144">
        <f>SUM(C14:D14)</f>
        <v>136</v>
      </c>
      <c r="F14" s="120">
        <v>17</v>
      </c>
      <c r="G14" s="121">
        <v>16</v>
      </c>
      <c r="H14" s="144">
        <f>SUM(F14:G14)</f>
        <v>33</v>
      </c>
      <c r="I14" s="123">
        <f>IF(E14=0,0,((H14/E14)-1)*100)</f>
        <v>-75.735294117647058</v>
      </c>
      <c r="J14" s="3"/>
      <c r="L14" s="13" t="s">
        <v>14</v>
      </c>
      <c r="M14" s="37">
        <v>9445</v>
      </c>
      <c r="N14" s="473">
        <v>8824</v>
      </c>
      <c r="O14" s="302">
        <f>+M14+N14</f>
        <v>18269</v>
      </c>
      <c r="P14" s="140">
        <v>0</v>
      </c>
      <c r="Q14" s="165">
        <f>O14+P14</f>
        <v>18269</v>
      </c>
      <c r="R14" s="37">
        <v>716</v>
      </c>
      <c r="S14" s="473">
        <v>1084</v>
      </c>
      <c r="T14" s="302">
        <f>+R14+S14</f>
        <v>1800</v>
      </c>
      <c r="U14" s="140">
        <v>0</v>
      </c>
      <c r="V14" s="165">
        <f>T14+U14</f>
        <v>1800</v>
      </c>
      <c r="W14" s="40">
        <f>IF(Q14=0,0,((V14/Q14)-1)*100)</f>
        <v>-90.147243965186931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74</v>
      </c>
      <c r="D15" s="121">
        <v>75</v>
      </c>
      <c r="E15" s="144">
        <f>SUM(C15:D15)</f>
        <v>149</v>
      </c>
      <c r="F15" s="120">
        <v>0</v>
      </c>
      <c r="G15" s="121">
        <v>0</v>
      </c>
      <c r="H15" s="144">
        <f>SUM(F15:G15)</f>
        <v>0</v>
      </c>
      <c r="I15" s="123">
        <f>IF(E15=0,0,((H15/E15)-1)*100)</f>
        <v>-100</v>
      </c>
      <c r="J15" s="7"/>
      <c r="L15" s="13" t="s">
        <v>15</v>
      </c>
      <c r="M15" s="37">
        <v>9662</v>
      </c>
      <c r="N15" s="473">
        <v>8416</v>
      </c>
      <c r="O15" s="480">
        <f>+M15+N15</f>
        <v>18078</v>
      </c>
      <c r="P15" s="486">
        <v>0</v>
      </c>
      <c r="Q15" s="165">
        <f>O15+P15</f>
        <v>18078</v>
      </c>
      <c r="R15" s="37">
        <v>0</v>
      </c>
      <c r="S15" s="473">
        <v>0</v>
      </c>
      <c r="T15" s="480">
        <f>+R15+S15</f>
        <v>0</v>
      </c>
      <c r="U15" s="486">
        <v>0</v>
      </c>
      <c r="V15" s="165">
        <f>T15+U15</f>
        <v>0</v>
      </c>
      <c r="W15" s="40">
        <f>IF(Q15=0,0,((V15/Q15)-1)*100)</f>
        <v>-100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176</v>
      </c>
      <c r="D16" s="128">
        <f t="shared" ref="D16:H16" si="17">+D13+D14+D15</f>
        <v>177</v>
      </c>
      <c r="E16" s="145">
        <f t="shared" si="17"/>
        <v>353</v>
      </c>
      <c r="F16" s="127">
        <f t="shared" si="17"/>
        <v>67</v>
      </c>
      <c r="G16" s="128">
        <f t="shared" si="17"/>
        <v>67</v>
      </c>
      <c r="H16" s="145">
        <f t="shared" si="17"/>
        <v>134</v>
      </c>
      <c r="I16" s="130">
        <f>IF(E16=0,0,((H16/E16)-1)*100)</f>
        <v>-62.039660056657219</v>
      </c>
      <c r="J16" s="3"/>
      <c r="L16" s="41" t="s">
        <v>61</v>
      </c>
      <c r="M16" s="43">
        <f>+M13+M14+M15</f>
        <v>24184</v>
      </c>
      <c r="N16" s="474">
        <f t="shared" ref="N16:V16" si="18">+N13+N14+N15</f>
        <v>23032</v>
      </c>
      <c r="O16" s="481">
        <f t="shared" si="18"/>
        <v>47216</v>
      </c>
      <c r="P16" s="487">
        <f t="shared" si="18"/>
        <v>0</v>
      </c>
      <c r="Q16" s="166">
        <f t="shared" si="18"/>
        <v>47216</v>
      </c>
      <c r="R16" s="43">
        <f t="shared" si="18"/>
        <v>6958</v>
      </c>
      <c r="S16" s="474">
        <f t="shared" si="18"/>
        <v>8788</v>
      </c>
      <c r="T16" s="481">
        <f t="shared" si="18"/>
        <v>15746</v>
      </c>
      <c r="U16" s="487">
        <f t="shared" si="18"/>
        <v>0</v>
      </c>
      <c r="V16" s="166">
        <f t="shared" si="18"/>
        <v>15746</v>
      </c>
      <c r="W16" s="46">
        <f t="shared" ref="W16" si="19">IF(Q16=0,0,((V16/Q16)-1)*100)</f>
        <v>-66.651135208403929</v>
      </c>
    </row>
    <row r="17" spans="1:23" ht="13.5" thickTop="1" x14ac:dyDescent="0.2">
      <c r="A17" s="3" t="str">
        <f t="shared" ref="A17" si="20">IF(ISERROR(F17/G17)," ",IF(F17/G17&gt;0.5,IF(F17/G17&lt;1.5," ","NOT OK"),"NOT OK"))</f>
        <v xml:space="preserve"> </v>
      </c>
      <c r="B17" s="106" t="s">
        <v>16</v>
      </c>
      <c r="C17" s="120">
        <v>73</v>
      </c>
      <c r="D17" s="121">
        <v>73</v>
      </c>
      <c r="E17" s="144">
        <f t="shared" ref="E17" si="21">SUM(C17:D17)</f>
        <v>146</v>
      </c>
      <c r="F17" s="120">
        <v>0</v>
      </c>
      <c r="G17" s="121">
        <v>0</v>
      </c>
      <c r="H17" s="144">
        <f t="shared" si="3"/>
        <v>0</v>
      </c>
      <c r="I17" s="123">
        <f t="shared" ref="I17" si="22">IF(E17=0,0,((H17/E17)-1)*100)</f>
        <v>-100</v>
      </c>
      <c r="J17" s="7"/>
      <c r="L17" s="13" t="s">
        <v>16</v>
      </c>
      <c r="M17" s="37">
        <v>10138</v>
      </c>
      <c r="N17" s="473">
        <v>9536</v>
      </c>
      <c r="O17" s="480">
        <f>+M17+N17</f>
        <v>19674</v>
      </c>
      <c r="P17" s="486">
        <v>0</v>
      </c>
      <c r="Q17" s="165">
        <f>O17+P17</f>
        <v>19674</v>
      </c>
      <c r="R17" s="37">
        <v>0</v>
      </c>
      <c r="S17" s="473">
        <v>0</v>
      </c>
      <c r="T17" s="480">
        <f>+R17+S17</f>
        <v>0</v>
      </c>
      <c r="U17" s="486">
        <v>0</v>
      </c>
      <c r="V17" s="165">
        <f>T17+U17</f>
        <v>0</v>
      </c>
      <c r="W17" s="40">
        <f>IF(Q17=0,0,((V17/Q17)-1)*100)</f>
        <v>-100</v>
      </c>
    </row>
    <row r="18" spans="1:23" x14ac:dyDescent="0.2">
      <c r="A18" s="3" t="str">
        <f>IF(ISERROR(F18/G18)," ",IF(F18/G18&gt;0.5,IF(F18/G18&lt;1.5," ","NOT OK"),"NOT OK"))</f>
        <v xml:space="preserve"> </v>
      </c>
      <c r="B18" s="106" t="s">
        <v>66</v>
      </c>
      <c r="C18" s="120">
        <v>107</v>
      </c>
      <c r="D18" s="121">
        <v>107</v>
      </c>
      <c r="E18" s="144">
        <f>SUM(C18:D18)</f>
        <v>214</v>
      </c>
      <c r="F18" s="120">
        <v>0</v>
      </c>
      <c r="G18" s="121">
        <v>0</v>
      </c>
      <c r="H18" s="144">
        <f>SUM(F18:G18)</f>
        <v>0</v>
      </c>
      <c r="I18" s="123">
        <f t="shared" ref="I18" si="23">IF(E18=0,0,((H18/E18)-1)*100)</f>
        <v>-100</v>
      </c>
      <c r="L18" s="13" t="s">
        <v>66</v>
      </c>
      <c r="M18" s="37">
        <v>12902</v>
      </c>
      <c r="N18" s="473">
        <v>13071</v>
      </c>
      <c r="O18" s="480">
        <f>+M18+N18</f>
        <v>25973</v>
      </c>
      <c r="P18" s="486">
        <v>0</v>
      </c>
      <c r="Q18" s="165">
        <f>O18+P18</f>
        <v>25973</v>
      </c>
      <c r="R18" s="37">
        <v>0</v>
      </c>
      <c r="S18" s="473">
        <v>0</v>
      </c>
      <c r="T18" s="480">
        <f>+R18+S18</f>
        <v>0</v>
      </c>
      <c r="U18" s="486">
        <v>0</v>
      </c>
      <c r="V18" s="165">
        <f>T18+U18</f>
        <v>0</v>
      </c>
      <c r="W18" s="40">
        <f t="shared" ref="W18" si="24">IF(Q18=0,0,((V18/Q18)-1)*100)</f>
        <v>-100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20">
        <v>85</v>
      </c>
      <c r="D19" s="121">
        <v>84</v>
      </c>
      <c r="E19" s="144">
        <f>SUM(C19:D19)</f>
        <v>169</v>
      </c>
      <c r="F19" s="120">
        <v>0</v>
      </c>
      <c r="G19" s="121">
        <v>0</v>
      </c>
      <c r="H19" s="144">
        <f>SUM(F19:G19)</f>
        <v>0</v>
      </c>
      <c r="I19" s="123">
        <f>IF(E19=0,0,((H19/E19)-1)*100)</f>
        <v>-100</v>
      </c>
      <c r="J19" s="8"/>
      <c r="L19" s="13" t="s">
        <v>18</v>
      </c>
      <c r="M19" s="37">
        <v>10817</v>
      </c>
      <c r="N19" s="473">
        <v>10448</v>
      </c>
      <c r="O19" s="480">
        <f>+M19+N19</f>
        <v>21265</v>
      </c>
      <c r="P19" s="486">
        <v>0</v>
      </c>
      <c r="Q19" s="165">
        <f>O19+P19</f>
        <v>21265</v>
      </c>
      <c r="R19" s="37">
        <v>0</v>
      </c>
      <c r="S19" s="473">
        <v>0</v>
      </c>
      <c r="T19" s="480">
        <f>+R19+S19</f>
        <v>0</v>
      </c>
      <c r="U19" s="486">
        <v>0</v>
      </c>
      <c r="V19" s="165">
        <f>T19+U19</f>
        <v>0</v>
      </c>
      <c r="W19" s="40">
        <f>IF(Q19=0,0,((V19/Q19)-1)*100)</f>
        <v>-100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27">
        <f>+C17+C18+C19</f>
        <v>265</v>
      </c>
      <c r="D20" s="128">
        <f>+D17+D18+D19</f>
        <v>264</v>
      </c>
      <c r="E20" s="145">
        <f t="shared" ref="E20:H20" si="25">+E17+E18+E19</f>
        <v>529</v>
      </c>
      <c r="F20" s="127">
        <f t="shared" si="25"/>
        <v>0</v>
      </c>
      <c r="G20" s="128">
        <f t="shared" si="25"/>
        <v>0</v>
      </c>
      <c r="H20" s="145">
        <f t="shared" si="25"/>
        <v>0</v>
      </c>
      <c r="I20" s="130">
        <f>IF(E20=0,0,((H20/E20)-1)*100)</f>
        <v>-100</v>
      </c>
      <c r="J20" s="9"/>
      <c r="K20" s="10"/>
      <c r="L20" s="47" t="s">
        <v>19</v>
      </c>
      <c r="M20" s="49">
        <f>+M17+M18+M19</f>
        <v>33857</v>
      </c>
      <c r="N20" s="475">
        <f t="shared" ref="N20:V20" si="26">+N17+N18+N19</f>
        <v>33055</v>
      </c>
      <c r="O20" s="482">
        <f t="shared" si="26"/>
        <v>66912</v>
      </c>
      <c r="P20" s="488">
        <f t="shared" si="26"/>
        <v>0</v>
      </c>
      <c r="Q20" s="167">
        <f t="shared" si="26"/>
        <v>66912</v>
      </c>
      <c r="R20" s="49">
        <f t="shared" si="26"/>
        <v>0</v>
      </c>
      <c r="S20" s="475">
        <f t="shared" si="26"/>
        <v>0</v>
      </c>
      <c r="T20" s="482">
        <f t="shared" si="26"/>
        <v>0</v>
      </c>
      <c r="U20" s="488">
        <f t="shared" si="26"/>
        <v>0</v>
      </c>
      <c r="V20" s="167">
        <f t="shared" si="26"/>
        <v>0</v>
      </c>
      <c r="W20" s="50">
        <f>IF(Q20=0,0,((V20/Q20)-1)*100)</f>
        <v>-100</v>
      </c>
    </row>
    <row r="21" spans="1:23" ht="13.5" thickTop="1" x14ac:dyDescent="0.2">
      <c r="A21" s="3" t="str">
        <f t="shared" ref="A21" si="27">IF(ISERROR(F21/G21)," ",IF(F21/G21&gt;0.5,IF(F21/G21&lt;1.5," ","NOT OK"),"NOT OK"))</f>
        <v xml:space="preserve"> </v>
      </c>
      <c r="B21" s="106" t="s">
        <v>20</v>
      </c>
      <c r="C21" s="120">
        <v>71</v>
      </c>
      <c r="D21" s="121">
        <v>70</v>
      </c>
      <c r="E21" s="150">
        <f>SUM(C21:D21)</f>
        <v>141</v>
      </c>
      <c r="F21" s="120">
        <v>0</v>
      </c>
      <c r="G21" s="121">
        <v>0</v>
      </c>
      <c r="H21" s="150">
        <f>SUM(F21:G21)</f>
        <v>0</v>
      </c>
      <c r="I21" s="123">
        <f>IF(E21=0,0,((H21/E21)-1)*100)</f>
        <v>-100</v>
      </c>
      <c r="J21" s="3"/>
      <c r="L21" s="13" t="s">
        <v>21</v>
      </c>
      <c r="M21" s="37">
        <v>9752</v>
      </c>
      <c r="N21" s="473">
        <v>8660</v>
      </c>
      <c r="O21" s="480">
        <f>+M21+N21</f>
        <v>18412</v>
      </c>
      <c r="P21" s="486">
        <v>0</v>
      </c>
      <c r="Q21" s="165">
        <f>O21+P21</f>
        <v>18412</v>
      </c>
      <c r="R21" s="37">
        <v>0</v>
      </c>
      <c r="S21" s="473">
        <v>0</v>
      </c>
      <c r="T21" s="480">
        <f>+R21+S21</f>
        <v>0</v>
      </c>
      <c r="U21" s="486">
        <v>0</v>
      </c>
      <c r="V21" s="165">
        <f>T21+U21</f>
        <v>0</v>
      </c>
      <c r="W21" s="40">
        <f>IF(Q21=0,0,((V21/Q21)-1)*100)</f>
        <v>-100</v>
      </c>
    </row>
    <row r="22" spans="1:23" x14ac:dyDescent="0.2">
      <c r="A22" s="3" t="str">
        <f t="shared" ref="A22" si="28">IF(ISERROR(F22/G22)," ",IF(F22/G22&gt;0.5,IF(F22/G22&lt;1.5," ","NOT OK"),"NOT OK"))</f>
        <v xml:space="preserve"> </v>
      </c>
      <c r="B22" s="106" t="s">
        <v>22</v>
      </c>
      <c r="C22" s="120">
        <v>58</v>
      </c>
      <c r="D22" s="121">
        <v>59</v>
      </c>
      <c r="E22" s="144">
        <f>SUM(C22:D22)</f>
        <v>117</v>
      </c>
      <c r="F22" s="120">
        <v>0</v>
      </c>
      <c r="G22" s="121">
        <v>0</v>
      </c>
      <c r="H22" s="144">
        <f>SUM(F22:G22)</f>
        <v>0</v>
      </c>
      <c r="I22" s="123">
        <f t="shared" ref="I22" si="29">IF(E22=0,0,((H22/E22)-1)*100)</f>
        <v>-100</v>
      </c>
      <c r="J22" s="3"/>
      <c r="L22" s="13" t="s">
        <v>22</v>
      </c>
      <c r="M22" s="37">
        <v>8913</v>
      </c>
      <c r="N22" s="473">
        <v>9157</v>
      </c>
      <c r="O22" s="480">
        <f t="shared" ref="O22" si="30">+M22+N22</f>
        <v>18070</v>
      </c>
      <c r="P22" s="486">
        <v>164</v>
      </c>
      <c r="Q22" s="165">
        <f>O22+P22</f>
        <v>18234</v>
      </c>
      <c r="R22" s="37">
        <v>0</v>
      </c>
      <c r="S22" s="473">
        <v>0</v>
      </c>
      <c r="T22" s="480">
        <f t="shared" ref="T22" si="31">+R22+S22</f>
        <v>0</v>
      </c>
      <c r="U22" s="486">
        <v>0</v>
      </c>
      <c r="V22" s="165">
        <f>T22+U22</f>
        <v>0</v>
      </c>
      <c r="W22" s="40">
        <f t="shared" ref="W22" si="32">IF(Q22=0,0,((V22/Q22)-1)*100)</f>
        <v>-100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20">
        <v>47</v>
      </c>
      <c r="D23" s="121">
        <v>47</v>
      </c>
      <c r="E23" s="146">
        <f t="shared" ref="E23" si="33">SUM(C23:D23)</f>
        <v>94</v>
      </c>
      <c r="F23" s="120">
        <v>0</v>
      </c>
      <c r="G23" s="121">
        <v>0</v>
      </c>
      <c r="H23" s="146">
        <f>SUM(F23:G23)</f>
        <v>0</v>
      </c>
      <c r="I23" s="137">
        <f>IF(E23=0,0,((H23/E23)-1)*100)</f>
        <v>-100</v>
      </c>
      <c r="J23" s="3"/>
      <c r="L23" s="13" t="s">
        <v>23</v>
      </c>
      <c r="M23" s="37">
        <v>6781</v>
      </c>
      <c r="N23" s="473">
        <v>6608</v>
      </c>
      <c r="O23" s="480">
        <f>+M23+N23</f>
        <v>13389</v>
      </c>
      <c r="P23" s="486">
        <v>0</v>
      </c>
      <c r="Q23" s="165">
        <f>O23+P23</f>
        <v>13389</v>
      </c>
      <c r="R23" s="37">
        <v>0</v>
      </c>
      <c r="S23" s="473">
        <v>0</v>
      </c>
      <c r="T23" s="480">
        <f>+R23+S23</f>
        <v>0</v>
      </c>
      <c r="U23" s="486">
        <v>0</v>
      </c>
      <c r="V23" s="165">
        <f>T23+U23</f>
        <v>0</v>
      </c>
      <c r="W23" s="40">
        <f>IF(Q23=0,0,((V23/Q23)-1)*100)</f>
        <v>-100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27">
        <f>+C21+C22+C23</f>
        <v>176</v>
      </c>
      <c r="D24" s="128">
        <f t="shared" ref="D24:H24" si="34">+D21+D22+D23</f>
        <v>176</v>
      </c>
      <c r="E24" s="145">
        <f t="shared" si="34"/>
        <v>352</v>
      </c>
      <c r="F24" s="127">
        <f t="shared" si="34"/>
        <v>0</v>
      </c>
      <c r="G24" s="128">
        <f t="shared" si="34"/>
        <v>0</v>
      </c>
      <c r="H24" s="145">
        <f t="shared" si="34"/>
        <v>0</v>
      </c>
      <c r="I24" s="130">
        <f>IF(E24=0,0,((H24/E24)-1)*100)</f>
        <v>-100</v>
      </c>
      <c r="J24" s="9"/>
      <c r="K24" s="10"/>
      <c r="L24" s="47" t="s">
        <v>40</v>
      </c>
      <c r="M24" s="49">
        <f>+M21+M22+M23</f>
        <v>25446</v>
      </c>
      <c r="N24" s="475">
        <f t="shared" ref="N24:V24" si="35">+N21+N22+N23</f>
        <v>24425</v>
      </c>
      <c r="O24" s="482">
        <f t="shared" si="35"/>
        <v>49871</v>
      </c>
      <c r="P24" s="488">
        <f t="shared" si="35"/>
        <v>164</v>
      </c>
      <c r="Q24" s="167">
        <f t="shared" si="35"/>
        <v>50035</v>
      </c>
      <c r="R24" s="49">
        <f t="shared" si="35"/>
        <v>0</v>
      </c>
      <c r="S24" s="475">
        <f t="shared" si="35"/>
        <v>0</v>
      </c>
      <c r="T24" s="482">
        <f t="shared" si="35"/>
        <v>0</v>
      </c>
      <c r="U24" s="488">
        <f t="shared" si="35"/>
        <v>0</v>
      </c>
      <c r="V24" s="167">
        <f t="shared" si="35"/>
        <v>0</v>
      </c>
      <c r="W24" s="50">
        <f>IF(Q24=0,0,((V24/Q24)-1)*100)</f>
        <v>-100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617</v>
      </c>
      <c r="D25" s="128">
        <f t="shared" ref="D25:H25" si="36">+D16+D20+D24</f>
        <v>617</v>
      </c>
      <c r="E25" s="510">
        <f t="shared" si="36"/>
        <v>1234</v>
      </c>
      <c r="F25" s="127">
        <f t="shared" si="36"/>
        <v>67</v>
      </c>
      <c r="G25" s="129">
        <f t="shared" si="36"/>
        <v>67</v>
      </c>
      <c r="H25" s="299">
        <f t="shared" si="36"/>
        <v>134</v>
      </c>
      <c r="I25" s="130">
        <f>IF(E25=0,0,((H25/E25)-1)*100)</f>
        <v>-89.141004862236628</v>
      </c>
      <c r="J25" s="3"/>
      <c r="L25" s="41" t="s">
        <v>62</v>
      </c>
      <c r="M25" s="42">
        <f>+M16+M20+M24</f>
        <v>83487</v>
      </c>
      <c r="N25" s="42">
        <f t="shared" ref="N25:U25" si="37">+N16+N20+N24</f>
        <v>80512</v>
      </c>
      <c r="O25" s="511">
        <f t="shared" si="37"/>
        <v>163999</v>
      </c>
      <c r="P25" s="42">
        <f t="shared" si="37"/>
        <v>164</v>
      </c>
      <c r="Q25" s="511">
        <f t="shared" si="37"/>
        <v>164163</v>
      </c>
      <c r="R25" s="42">
        <f t="shared" si="37"/>
        <v>6958</v>
      </c>
      <c r="S25" s="42">
        <f t="shared" si="37"/>
        <v>8788</v>
      </c>
      <c r="T25" s="511">
        <f t="shared" si="37"/>
        <v>15746</v>
      </c>
      <c r="U25" s="42">
        <f t="shared" si="37"/>
        <v>0</v>
      </c>
      <c r="V25" s="511">
        <f>+V16+V20+V24</f>
        <v>15746</v>
      </c>
      <c r="W25" s="46">
        <f>IF(Q25=0,0,((V25/Q25)-1)*100)</f>
        <v>-90.40831368822451</v>
      </c>
    </row>
    <row r="26" spans="1:23" ht="14.25" thickTop="1" thickBot="1" x14ac:dyDescent="0.25">
      <c r="A26" s="3" t="str">
        <f t="shared" ref="A26" si="38">IF(ISERROR(F26/G26)," ",IF(F26/G26&gt;0.5,IF(F26/G26&lt;1.5," ","NOT OK"),"NOT OK"))</f>
        <v xml:space="preserve"> </v>
      </c>
      <c r="B26" s="126" t="s">
        <v>63</v>
      </c>
      <c r="C26" s="127">
        <f>+C12+C16+C20+C24</f>
        <v>706</v>
      </c>
      <c r="D26" s="129">
        <f t="shared" ref="D26:H26" si="39">+D12+D16+D20+D24</f>
        <v>705</v>
      </c>
      <c r="E26" s="299">
        <f t="shared" si="39"/>
        <v>1411</v>
      </c>
      <c r="F26" s="127">
        <f t="shared" si="39"/>
        <v>187</v>
      </c>
      <c r="G26" s="129">
        <f t="shared" si="39"/>
        <v>187</v>
      </c>
      <c r="H26" s="299">
        <f t="shared" si="39"/>
        <v>374</v>
      </c>
      <c r="I26" s="130">
        <f>IF(E26=0,0,((H26/E26)-1)*100)</f>
        <v>-73.493975903614455</v>
      </c>
      <c r="J26" s="3"/>
      <c r="L26" s="472" t="s">
        <v>63</v>
      </c>
      <c r="M26" s="43">
        <f>+M12+M16+M20+M24</f>
        <v>96413</v>
      </c>
      <c r="N26" s="474">
        <f t="shared" ref="N26:V26" si="40">+N12+N16+N20+N24</f>
        <v>92461</v>
      </c>
      <c r="O26" s="478">
        <f t="shared" si="40"/>
        <v>188874</v>
      </c>
      <c r="P26" s="487">
        <f t="shared" si="40"/>
        <v>164</v>
      </c>
      <c r="Q26" s="301">
        <f t="shared" si="40"/>
        <v>189038</v>
      </c>
      <c r="R26" s="43">
        <f t="shared" si="40"/>
        <v>25464</v>
      </c>
      <c r="S26" s="474">
        <f t="shared" si="40"/>
        <v>27685</v>
      </c>
      <c r="T26" s="478">
        <f t="shared" si="40"/>
        <v>53149</v>
      </c>
      <c r="U26" s="487">
        <f t="shared" si="40"/>
        <v>0</v>
      </c>
      <c r="V26" s="301">
        <f t="shared" si="40"/>
        <v>53149</v>
      </c>
      <c r="W26" s="46">
        <f>IF(Q26=0,0,((V26/Q26)-1)*100)</f>
        <v>-71.884488832933059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5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09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09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141"/>
      <c r="Q34" s="31"/>
      <c r="R34" s="33"/>
      <c r="S34" s="30"/>
      <c r="T34" s="31"/>
      <c r="U34" s="141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553</v>
      </c>
      <c r="D35" s="122">
        <v>554</v>
      </c>
      <c r="E35" s="148">
        <f t="shared" ref="E35" si="41">SUM(C35:D35)</f>
        <v>1107</v>
      </c>
      <c r="F35" s="120">
        <v>537</v>
      </c>
      <c r="G35" s="122">
        <v>536</v>
      </c>
      <c r="H35" s="148">
        <f t="shared" ref="H35:H39" si="42">SUM(F35:G35)</f>
        <v>1073</v>
      </c>
      <c r="I35" s="123">
        <f>IF(E35=0,0,((H35/E35)-1)*100)</f>
        <v>-3.0713640469738013</v>
      </c>
      <c r="J35" s="3"/>
      <c r="K35" s="6"/>
      <c r="L35" s="13" t="s">
        <v>10</v>
      </c>
      <c r="M35" s="39">
        <v>93033</v>
      </c>
      <c r="N35" s="37">
        <v>92835</v>
      </c>
      <c r="O35" s="165">
        <f>SUM(M35:N35)</f>
        <v>185868</v>
      </c>
      <c r="P35" s="140">
        <v>0</v>
      </c>
      <c r="Q35" s="165">
        <f>O35+P35</f>
        <v>185868</v>
      </c>
      <c r="R35" s="39">
        <v>93697</v>
      </c>
      <c r="S35" s="37">
        <v>90274</v>
      </c>
      <c r="T35" s="165">
        <f>SUM(R35:S35)</f>
        <v>183971</v>
      </c>
      <c r="U35" s="140">
        <v>0</v>
      </c>
      <c r="V35" s="165">
        <f>T35+U35</f>
        <v>183971</v>
      </c>
      <c r="W35" s="40">
        <f>IF(Q35=0,0,((V35/Q35)-1)*100)</f>
        <v>-1.0206167818021417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592</v>
      </c>
      <c r="D36" s="122">
        <v>591</v>
      </c>
      <c r="E36" s="148">
        <f>SUM(C36:D36)</f>
        <v>1183</v>
      </c>
      <c r="F36" s="120">
        <v>546</v>
      </c>
      <c r="G36" s="122">
        <v>547</v>
      </c>
      <c r="H36" s="148">
        <f>SUM(F36:G36)</f>
        <v>1093</v>
      </c>
      <c r="I36" s="123">
        <f>IF(E36=0,0,((H36/E36)-1)*100)</f>
        <v>-7.6077768385460658</v>
      </c>
      <c r="J36" s="3"/>
      <c r="K36" s="6"/>
      <c r="L36" s="13" t="s">
        <v>11</v>
      </c>
      <c r="M36" s="39">
        <v>94556</v>
      </c>
      <c r="N36" s="37">
        <v>92602</v>
      </c>
      <c r="O36" s="165">
        <f>SUM(M36:N36)</f>
        <v>187158</v>
      </c>
      <c r="P36" s="140">
        <v>0</v>
      </c>
      <c r="Q36" s="165">
        <f>O36+P36</f>
        <v>187158</v>
      </c>
      <c r="R36" s="39">
        <v>90211</v>
      </c>
      <c r="S36" s="37">
        <v>89186</v>
      </c>
      <c r="T36" s="165">
        <f>SUM(R36:S36)</f>
        <v>179397</v>
      </c>
      <c r="U36" s="140">
        <v>186</v>
      </c>
      <c r="V36" s="165">
        <f>T36+U36</f>
        <v>179583</v>
      </c>
      <c r="W36" s="40">
        <f>IF(Q36=0,0,((V36/Q36)-1)*100)</f>
        <v>-4.0473824255441881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623</v>
      </c>
      <c r="D37" s="125">
        <v>623</v>
      </c>
      <c r="E37" s="148">
        <f t="shared" ref="E37:E39" si="43">SUM(C37:D37)</f>
        <v>1246</v>
      </c>
      <c r="F37" s="124">
        <v>581</v>
      </c>
      <c r="G37" s="125">
        <v>581</v>
      </c>
      <c r="H37" s="148">
        <f t="shared" si="42"/>
        <v>1162</v>
      </c>
      <c r="I37" s="123">
        <f>IF(E37=0,0,((H37/E37)-1)*100)</f>
        <v>-6.741573033707871</v>
      </c>
      <c r="J37" s="3"/>
      <c r="K37" s="6"/>
      <c r="L37" s="22" t="s">
        <v>12</v>
      </c>
      <c r="M37" s="39">
        <v>97494</v>
      </c>
      <c r="N37" s="37">
        <v>96430</v>
      </c>
      <c r="O37" s="165">
        <f t="shared" ref="O37" si="44">SUM(M37:N37)</f>
        <v>193924</v>
      </c>
      <c r="P37" s="140">
        <v>0</v>
      </c>
      <c r="Q37" s="210">
        <f t="shared" ref="Q37" si="45">O37+P37</f>
        <v>193924</v>
      </c>
      <c r="R37" s="39">
        <v>96934</v>
      </c>
      <c r="S37" s="37">
        <v>95537</v>
      </c>
      <c r="T37" s="165">
        <f t="shared" ref="T37" si="46">SUM(R37:S37)</f>
        <v>192471</v>
      </c>
      <c r="U37" s="140">
        <v>0</v>
      </c>
      <c r="V37" s="210">
        <f t="shared" ref="V37" si="47">T37+U37</f>
        <v>192471</v>
      </c>
      <c r="W37" s="40">
        <f>IF(Q37=0,0,((V37/Q37)-1)*100)</f>
        <v>-0.74926259771869175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8">+C35+C36+C37</f>
        <v>1768</v>
      </c>
      <c r="D38" s="128">
        <f t="shared" si="48"/>
        <v>1768</v>
      </c>
      <c r="E38" s="145">
        <f t="shared" si="43"/>
        <v>3536</v>
      </c>
      <c r="F38" s="127">
        <f t="shared" ref="F38:G38" si="49">+F35+F36+F37</f>
        <v>1664</v>
      </c>
      <c r="G38" s="128">
        <f t="shared" si="49"/>
        <v>1664</v>
      </c>
      <c r="H38" s="145">
        <f t="shared" si="42"/>
        <v>3328</v>
      </c>
      <c r="I38" s="130">
        <f>IF(E38=0,0,((H38/E38)-1)*100)</f>
        <v>-5.8823529411764719</v>
      </c>
      <c r="J38" s="3"/>
      <c r="L38" s="41" t="s">
        <v>57</v>
      </c>
      <c r="M38" s="45">
        <f t="shared" ref="M38:N38" si="50">+M35+M36+M37</f>
        <v>285083</v>
      </c>
      <c r="N38" s="43">
        <f t="shared" si="50"/>
        <v>281867</v>
      </c>
      <c r="O38" s="166">
        <f>+O35+O36+O37</f>
        <v>566950</v>
      </c>
      <c r="P38" s="43">
        <f t="shared" ref="P38:Q38" si="51">+P35+P36+P37</f>
        <v>0</v>
      </c>
      <c r="Q38" s="166">
        <f t="shared" si="51"/>
        <v>566950</v>
      </c>
      <c r="R38" s="45">
        <f t="shared" ref="R38:V38" si="52">+R35+R36+R37</f>
        <v>280842</v>
      </c>
      <c r="S38" s="43">
        <f t="shared" si="52"/>
        <v>274997</v>
      </c>
      <c r="T38" s="166">
        <f>+T35+T36+T37</f>
        <v>555839</v>
      </c>
      <c r="U38" s="43">
        <f t="shared" si="52"/>
        <v>186</v>
      </c>
      <c r="V38" s="166">
        <f t="shared" si="52"/>
        <v>556025</v>
      </c>
      <c r="W38" s="46">
        <f t="shared" ref="W38:W39" si="53">IF(Q38=0,0,((V38/Q38)-1)*100)</f>
        <v>-1.9269776876267741</v>
      </c>
    </row>
    <row r="39" spans="1:23" ht="13.5" thickTop="1" x14ac:dyDescent="0.2">
      <c r="A39" s="3" t="str">
        <f t="shared" si="13"/>
        <v xml:space="preserve"> </v>
      </c>
      <c r="B39" s="106" t="s">
        <v>13</v>
      </c>
      <c r="C39" s="120">
        <v>621</v>
      </c>
      <c r="D39" s="121">
        <v>620</v>
      </c>
      <c r="E39" s="144">
        <f t="shared" si="43"/>
        <v>1241</v>
      </c>
      <c r="F39" s="120">
        <v>575</v>
      </c>
      <c r="G39" s="121">
        <v>574</v>
      </c>
      <c r="H39" s="144">
        <f t="shared" si="42"/>
        <v>1149</v>
      </c>
      <c r="I39" s="123">
        <f t="shared" ref="I39" si="54">IF(E39=0,0,((H39/E39)-1)*100)</f>
        <v>-7.4133763094278766</v>
      </c>
      <c r="L39" s="13" t="s">
        <v>13</v>
      </c>
      <c r="M39" s="39">
        <v>96160</v>
      </c>
      <c r="N39" s="37">
        <v>100545</v>
      </c>
      <c r="O39" s="165">
        <f t="shared" ref="O39" si="55">+M39+N39</f>
        <v>196705</v>
      </c>
      <c r="P39" s="140">
        <v>0</v>
      </c>
      <c r="Q39" s="165">
        <f>O39+P39</f>
        <v>196705</v>
      </c>
      <c r="R39" s="39">
        <v>92402</v>
      </c>
      <c r="S39" s="37">
        <v>96347</v>
      </c>
      <c r="T39" s="165">
        <f t="shared" ref="T39" si="56">+R39+S39</f>
        <v>188749</v>
      </c>
      <c r="U39" s="140">
        <v>0</v>
      </c>
      <c r="V39" s="165">
        <f>T39+U39</f>
        <v>188749</v>
      </c>
      <c r="W39" s="40">
        <f t="shared" si="53"/>
        <v>-4.0446353676825701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20">
        <v>570</v>
      </c>
      <c r="D40" s="121">
        <v>570</v>
      </c>
      <c r="E40" s="144">
        <f>SUM(C40:D40)</f>
        <v>1140</v>
      </c>
      <c r="F40" s="120">
        <v>580</v>
      </c>
      <c r="G40" s="121">
        <v>580</v>
      </c>
      <c r="H40" s="144">
        <f>SUM(F40:G40)</f>
        <v>1160</v>
      </c>
      <c r="I40" s="123">
        <f>IF(E40=0,0,((H40/E40)-1)*100)</f>
        <v>1.7543859649122862</v>
      </c>
      <c r="J40" s="3"/>
      <c r="L40" s="13" t="s">
        <v>14</v>
      </c>
      <c r="M40" s="39">
        <v>88895</v>
      </c>
      <c r="N40" s="37">
        <v>89375</v>
      </c>
      <c r="O40" s="165">
        <f>+M40+N40</f>
        <v>178270</v>
      </c>
      <c r="P40" s="140">
        <v>0</v>
      </c>
      <c r="Q40" s="165">
        <f>O40+P40</f>
        <v>178270</v>
      </c>
      <c r="R40" s="39">
        <v>84365</v>
      </c>
      <c r="S40" s="37">
        <v>85976</v>
      </c>
      <c r="T40" s="165">
        <f>+R40+S40</f>
        <v>170341</v>
      </c>
      <c r="U40" s="140">
        <v>0</v>
      </c>
      <c r="V40" s="165">
        <f>T40+U40</f>
        <v>170341</v>
      </c>
      <c r="W40" s="40">
        <f>IF(Q40=0,0,((V40/Q40)-1)*100)</f>
        <v>-4.4477477982835083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20">
        <v>577</v>
      </c>
      <c r="D41" s="121">
        <v>578</v>
      </c>
      <c r="E41" s="144">
        <f t="shared" ref="E41" si="57">SUM(C41:D41)</f>
        <v>1155</v>
      </c>
      <c r="F41" s="120">
        <v>455</v>
      </c>
      <c r="G41" s="121">
        <v>458</v>
      </c>
      <c r="H41" s="144">
        <f t="shared" ref="H41" si="58">SUM(F41:G41)</f>
        <v>913</v>
      </c>
      <c r="I41" s="123">
        <f>IF(E41=0,0,((H41/E41)-1)*100)</f>
        <v>-20.952380952380956</v>
      </c>
      <c r="J41" s="3"/>
      <c r="L41" s="13" t="s">
        <v>15</v>
      </c>
      <c r="M41" s="39">
        <v>88506</v>
      </c>
      <c r="N41" s="37">
        <v>88794</v>
      </c>
      <c r="O41" s="165">
        <f>+M41+N41</f>
        <v>177300</v>
      </c>
      <c r="P41" s="140">
        <v>0</v>
      </c>
      <c r="Q41" s="165">
        <f>O41+P41</f>
        <v>177300</v>
      </c>
      <c r="R41" s="39">
        <v>48769</v>
      </c>
      <c r="S41" s="37">
        <v>48369</v>
      </c>
      <c r="T41" s="165">
        <f>+R41+S41</f>
        <v>97138</v>
      </c>
      <c r="U41" s="140">
        <v>0</v>
      </c>
      <c r="V41" s="165">
        <f>T41+U41</f>
        <v>97138</v>
      </c>
      <c r="W41" s="40">
        <f>IF(Q41=0,0,((V41/Q41)-1)*100)</f>
        <v>-45.212633953750704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27">
        <f>+C39+C40+C41</f>
        <v>1768</v>
      </c>
      <c r="D42" s="128">
        <f t="shared" ref="D42" si="59">+D39+D40+D41</f>
        <v>1768</v>
      </c>
      <c r="E42" s="145">
        <f t="shared" ref="E42" si="60">+E39+E40+E41</f>
        <v>3536</v>
      </c>
      <c r="F42" s="127">
        <f t="shared" ref="F42" si="61">+F39+F40+F41</f>
        <v>1610</v>
      </c>
      <c r="G42" s="128">
        <f t="shared" ref="G42" si="62">+G39+G40+G41</f>
        <v>1612</v>
      </c>
      <c r="H42" s="145">
        <f t="shared" ref="H42" si="63">+H39+H40+H41</f>
        <v>3222</v>
      </c>
      <c r="I42" s="130">
        <f>IF(E42=0,0,((H42/E42)-1)*100)</f>
        <v>-8.8800904977375588</v>
      </c>
      <c r="J42" s="3"/>
      <c r="L42" s="41" t="s">
        <v>61</v>
      </c>
      <c r="M42" s="43">
        <f>+M39+M40+M41</f>
        <v>273561</v>
      </c>
      <c r="N42" s="474">
        <f t="shared" ref="N42" si="64">+N39+N40+N41</f>
        <v>278714</v>
      </c>
      <c r="O42" s="481">
        <f t="shared" ref="O42" si="65">+O39+O40+O41</f>
        <v>552275</v>
      </c>
      <c r="P42" s="487">
        <f t="shared" ref="P42" si="66">+P39+P40+P41</f>
        <v>0</v>
      </c>
      <c r="Q42" s="166">
        <f t="shared" ref="Q42" si="67">+Q39+Q40+Q41</f>
        <v>552275</v>
      </c>
      <c r="R42" s="43">
        <f t="shared" ref="R42" si="68">+R39+R40+R41</f>
        <v>225536</v>
      </c>
      <c r="S42" s="474">
        <f t="shared" ref="S42" si="69">+S39+S40+S41</f>
        <v>230692</v>
      </c>
      <c r="T42" s="481">
        <f t="shared" ref="T42" si="70">+T39+T40+T41</f>
        <v>456228</v>
      </c>
      <c r="U42" s="487">
        <f t="shared" ref="U42" si="71">+U39+U40+U41</f>
        <v>0</v>
      </c>
      <c r="V42" s="166">
        <f t="shared" ref="V42" si="72">+V39+V40+V41</f>
        <v>456228</v>
      </c>
      <c r="W42" s="46">
        <f t="shared" ref="W42" si="73">IF(Q42=0,0,((V42/Q42)-1)*100)</f>
        <v>-17.391154768910411</v>
      </c>
    </row>
    <row r="43" spans="1:23" ht="13.5" thickTop="1" x14ac:dyDescent="0.2">
      <c r="A43" s="3" t="str">
        <f t="shared" ref="A43" si="74">IF(ISERROR(F43/G43)," ",IF(F43/G43&gt;0.5,IF(F43/G43&lt;1.5," ","NOT OK"),"NOT OK"))</f>
        <v xml:space="preserve"> </v>
      </c>
      <c r="B43" s="106" t="s">
        <v>16</v>
      </c>
      <c r="C43" s="120">
        <v>495</v>
      </c>
      <c r="D43" s="121">
        <v>494</v>
      </c>
      <c r="E43" s="144">
        <f t="shared" ref="E43" si="75">SUM(C43:D43)</f>
        <v>989</v>
      </c>
      <c r="F43" s="120">
        <v>31</v>
      </c>
      <c r="G43" s="121">
        <v>31</v>
      </c>
      <c r="H43" s="144">
        <f t="shared" ref="H43" si="76">SUM(F43:G43)</f>
        <v>62</v>
      </c>
      <c r="I43" s="123">
        <f t="shared" ref="I43" si="77">IF(E43=0,0,((H43/E43)-1)*100)</f>
        <v>-93.731041456016186</v>
      </c>
      <c r="J43" s="7"/>
      <c r="L43" s="13" t="s">
        <v>16</v>
      </c>
      <c r="M43" s="39">
        <v>77830</v>
      </c>
      <c r="N43" s="37">
        <v>78859</v>
      </c>
      <c r="O43" s="165">
        <f>+M43+N43</f>
        <v>156689</v>
      </c>
      <c r="P43" s="140">
        <v>0</v>
      </c>
      <c r="Q43" s="268">
        <f>O43+P43</f>
        <v>156689</v>
      </c>
      <c r="R43" s="39">
        <v>2037</v>
      </c>
      <c r="S43" s="37">
        <v>2046</v>
      </c>
      <c r="T43" s="165">
        <f>+R43+S43</f>
        <v>4083</v>
      </c>
      <c r="U43" s="140">
        <v>0</v>
      </c>
      <c r="V43" s="268">
        <f>T43+U43</f>
        <v>4083</v>
      </c>
      <c r="W43" s="40">
        <f>IF(Q43=0,0,((V43/Q43)-1)*100)</f>
        <v>-97.39420125216192</v>
      </c>
    </row>
    <row r="44" spans="1:23" x14ac:dyDescent="0.2">
      <c r="A44" s="3" t="str">
        <f>IF(ISERROR(F44/G44)," ",IF(F44/G44&gt;0.5,IF(F44/G44&lt;1.5," ","NOT OK"),"NOT OK"))</f>
        <v xml:space="preserve"> </v>
      </c>
      <c r="B44" s="106" t="s">
        <v>66</v>
      </c>
      <c r="C44" s="120">
        <v>506</v>
      </c>
      <c r="D44" s="121">
        <v>506</v>
      </c>
      <c r="E44" s="144">
        <f>SUM(C44:D44)</f>
        <v>1012</v>
      </c>
      <c r="F44" s="120">
        <v>93</v>
      </c>
      <c r="G44" s="121">
        <v>93</v>
      </c>
      <c r="H44" s="144">
        <f>SUM(F44:G44)</f>
        <v>186</v>
      </c>
      <c r="I44" s="123">
        <f t="shared" ref="I44" si="78">IF(E44=0,0,((H44/E44)-1)*100)</f>
        <v>-81.620553359683782</v>
      </c>
      <c r="J44" s="3"/>
      <c r="L44" s="13" t="s">
        <v>66</v>
      </c>
      <c r="M44" s="39">
        <v>78759</v>
      </c>
      <c r="N44" s="37">
        <v>79805</v>
      </c>
      <c r="O44" s="165">
        <f>+M44+N44</f>
        <v>158564</v>
      </c>
      <c r="P44" s="140">
        <v>0</v>
      </c>
      <c r="Q44" s="165">
        <f>O44+P44</f>
        <v>158564</v>
      </c>
      <c r="R44" s="39">
        <v>9264</v>
      </c>
      <c r="S44" s="37">
        <v>9671</v>
      </c>
      <c r="T44" s="165">
        <f>+R44+S44</f>
        <v>18935</v>
      </c>
      <c r="U44" s="140">
        <v>0</v>
      </c>
      <c r="V44" s="165">
        <f>T44+U44</f>
        <v>18935</v>
      </c>
      <c r="W44" s="40">
        <f t="shared" ref="W44" si="79">IF(Q44=0,0,((V44/Q44)-1)*100)</f>
        <v>-88.058449585025599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20">
        <v>507</v>
      </c>
      <c r="D45" s="121">
        <v>508</v>
      </c>
      <c r="E45" s="144">
        <f>SUM(C45:D45)</f>
        <v>1015</v>
      </c>
      <c r="F45" s="120">
        <v>218</v>
      </c>
      <c r="G45" s="121">
        <v>218</v>
      </c>
      <c r="H45" s="144">
        <f>SUM(F45:G45)</f>
        <v>436</v>
      </c>
      <c r="I45" s="123">
        <f>IF(E45=0,0,((H45/E45)-1)*100)</f>
        <v>-57.044334975369459</v>
      </c>
      <c r="J45" s="3"/>
      <c r="L45" s="13" t="s">
        <v>18</v>
      </c>
      <c r="M45" s="37">
        <v>74494</v>
      </c>
      <c r="N45" s="473">
        <v>76801</v>
      </c>
      <c r="O45" s="168">
        <f>+M45+N45</f>
        <v>151295</v>
      </c>
      <c r="P45" s="140">
        <v>0</v>
      </c>
      <c r="Q45" s="165">
        <f>O45+P45</f>
        <v>151295</v>
      </c>
      <c r="R45" s="37">
        <v>22896</v>
      </c>
      <c r="S45" s="473">
        <v>24043</v>
      </c>
      <c r="T45" s="168">
        <f>+R45+S45</f>
        <v>46939</v>
      </c>
      <c r="U45" s="140">
        <v>0</v>
      </c>
      <c r="V45" s="165">
        <f>T45+U45</f>
        <v>46939</v>
      </c>
      <c r="W45" s="40">
        <f>IF(Q45=0,0,((V45/Q45)-1)*100)</f>
        <v>-68.975180937902778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27">
        <f>+C43+C44+C45</f>
        <v>1508</v>
      </c>
      <c r="D46" s="128">
        <f>+D43+D44+D45</f>
        <v>1508</v>
      </c>
      <c r="E46" s="145">
        <f t="shared" ref="E46" si="80">+E43+E44+E45</f>
        <v>3016</v>
      </c>
      <c r="F46" s="127">
        <f t="shared" ref="F46" si="81">+F43+F44+F45</f>
        <v>342</v>
      </c>
      <c r="G46" s="128">
        <f t="shared" ref="G46" si="82">+G43+G44+G45</f>
        <v>342</v>
      </c>
      <c r="H46" s="145">
        <f t="shared" ref="H46" si="83">+H43+H44+H45</f>
        <v>684</v>
      </c>
      <c r="I46" s="130">
        <f>IF(E46=0,0,((H46/E46)-1)*100)</f>
        <v>-77.320954907161791</v>
      </c>
      <c r="J46" s="9"/>
      <c r="K46" s="10"/>
      <c r="L46" s="47" t="s">
        <v>19</v>
      </c>
      <c r="M46" s="49">
        <f>+M43+M44+M45</f>
        <v>231083</v>
      </c>
      <c r="N46" s="475">
        <f t="shared" ref="N46" si="84">+N43+N44+N45</f>
        <v>235465</v>
      </c>
      <c r="O46" s="482">
        <f t="shared" ref="O46" si="85">+O43+O44+O45</f>
        <v>466548</v>
      </c>
      <c r="P46" s="488">
        <f t="shared" ref="P46" si="86">+P43+P44+P45</f>
        <v>0</v>
      </c>
      <c r="Q46" s="167">
        <f t="shared" ref="Q46" si="87">+Q43+Q44+Q45</f>
        <v>466548</v>
      </c>
      <c r="R46" s="49">
        <f t="shared" ref="R46" si="88">+R43+R44+R45</f>
        <v>34197</v>
      </c>
      <c r="S46" s="475">
        <f t="shared" ref="S46" si="89">+S43+S44+S45</f>
        <v>35760</v>
      </c>
      <c r="T46" s="482">
        <f t="shared" ref="T46" si="90">+T43+T44+T45</f>
        <v>69957</v>
      </c>
      <c r="U46" s="488">
        <f t="shared" ref="U46" si="91">+U43+U44+U45</f>
        <v>0</v>
      </c>
      <c r="V46" s="167">
        <f t="shared" ref="V46" si="92">+V43+V44+V45</f>
        <v>69957</v>
      </c>
      <c r="W46" s="50">
        <f>IF(Q46=0,0,((V46/Q46)-1)*100)</f>
        <v>-85.00540137349212</v>
      </c>
    </row>
    <row r="47" spans="1:23" ht="13.5" thickTop="1" x14ac:dyDescent="0.2">
      <c r="A47" s="3" t="str">
        <f t="shared" ref="A47" si="93">IF(ISERROR(F47/G47)," ",IF(F47/G47&gt;0.5,IF(F47/G47&lt;1.5," ","NOT OK"),"NOT OK"))</f>
        <v xml:space="preserve"> </v>
      </c>
      <c r="B47" s="106" t="s">
        <v>20</v>
      </c>
      <c r="C47" s="120">
        <v>521</v>
      </c>
      <c r="D47" s="121">
        <v>521</v>
      </c>
      <c r="E47" s="150">
        <f>SUM(C47:D47)</f>
        <v>1042</v>
      </c>
      <c r="F47" s="120">
        <v>408</v>
      </c>
      <c r="G47" s="121">
        <v>408</v>
      </c>
      <c r="H47" s="150">
        <f>SUM(F47:G47)</f>
        <v>816</v>
      </c>
      <c r="I47" s="123">
        <f>IF(E47=0,0,((H47/E47)-1)*100)</f>
        <v>-21.689059500959694</v>
      </c>
      <c r="J47" s="3"/>
      <c r="L47" s="13" t="s">
        <v>21</v>
      </c>
      <c r="M47" s="37">
        <v>79272</v>
      </c>
      <c r="N47" s="473">
        <v>79088</v>
      </c>
      <c r="O47" s="168">
        <f>+M47+N47</f>
        <v>158360</v>
      </c>
      <c r="P47" s="140">
        <v>0</v>
      </c>
      <c r="Q47" s="165">
        <f>O47+P47</f>
        <v>158360</v>
      </c>
      <c r="R47" s="37">
        <v>46601</v>
      </c>
      <c r="S47" s="473">
        <v>46157</v>
      </c>
      <c r="T47" s="168">
        <f>+R47+S47</f>
        <v>92758</v>
      </c>
      <c r="U47" s="140">
        <v>0</v>
      </c>
      <c r="V47" s="165">
        <f>T47+U47</f>
        <v>92758</v>
      </c>
      <c r="W47" s="40">
        <f>IF(Q47=0,0,((V47/Q47)-1)*100)</f>
        <v>-41.425865117453895</v>
      </c>
    </row>
    <row r="48" spans="1:23" x14ac:dyDescent="0.2">
      <c r="A48" s="3" t="str">
        <f t="shared" ref="A48" si="94">IF(ISERROR(F48/G48)," ",IF(F48/G48&gt;0.5,IF(F48/G48&lt;1.5," ","NOT OK"),"NOT OK"))</f>
        <v xml:space="preserve"> </v>
      </c>
      <c r="B48" s="106" t="s">
        <v>22</v>
      </c>
      <c r="C48" s="120">
        <v>527</v>
      </c>
      <c r="D48" s="121">
        <v>527</v>
      </c>
      <c r="E48" s="144">
        <f>SUM(C48:D48)</f>
        <v>1054</v>
      </c>
      <c r="F48" s="120">
        <v>396</v>
      </c>
      <c r="G48" s="121">
        <v>396</v>
      </c>
      <c r="H48" s="144">
        <f>SUM(F48:G48)</f>
        <v>792</v>
      </c>
      <c r="I48" s="123">
        <f t="shared" ref="I48" si="95">IF(E48=0,0,((H48/E48)-1)*100)</f>
        <v>-24.85768500948766</v>
      </c>
      <c r="J48" s="3"/>
      <c r="L48" s="13" t="s">
        <v>22</v>
      </c>
      <c r="M48" s="37">
        <v>80484</v>
      </c>
      <c r="N48" s="473">
        <v>79814</v>
      </c>
      <c r="O48" s="165">
        <f t="shared" ref="O48" si="96">+M48+N48</f>
        <v>160298</v>
      </c>
      <c r="P48" s="486">
        <v>0</v>
      </c>
      <c r="Q48" s="165">
        <f>O48+P48</f>
        <v>160298</v>
      </c>
      <c r="R48" s="37">
        <v>54807</v>
      </c>
      <c r="S48" s="473">
        <v>53985</v>
      </c>
      <c r="T48" s="165">
        <f t="shared" ref="T48" si="97">+R48+S48</f>
        <v>108792</v>
      </c>
      <c r="U48" s="486">
        <v>0</v>
      </c>
      <c r="V48" s="165">
        <f>T48+U48</f>
        <v>108792</v>
      </c>
      <c r="W48" s="40">
        <f t="shared" ref="W48" si="98">IF(Q48=0,0,((V48/Q48)-1)*100)</f>
        <v>-32.131405257707527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20">
        <v>474</v>
      </c>
      <c r="D49" s="121">
        <v>473</v>
      </c>
      <c r="E49" s="146">
        <f t="shared" ref="E49" si="99">SUM(C49:D49)</f>
        <v>947</v>
      </c>
      <c r="F49" s="120">
        <v>376</v>
      </c>
      <c r="G49" s="121">
        <v>376</v>
      </c>
      <c r="H49" s="146">
        <f t="shared" ref="H49" si="100">SUM(F49:G49)</f>
        <v>752</v>
      </c>
      <c r="I49" s="137">
        <f>IF(E49=0,0,((H49/E49)-1)*100)</f>
        <v>-20.591341077085534</v>
      </c>
      <c r="J49" s="3"/>
      <c r="L49" s="13" t="s">
        <v>23</v>
      </c>
      <c r="M49" s="37">
        <v>73647</v>
      </c>
      <c r="N49" s="473">
        <v>73053</v>
      </c>
      <c r="O49" s="165">
        <f>+M49+N49</f>
        <v>146700</v>
      </c>
      <c r="P49" s="486">
        <v>0</v>
      </c>
      <c r="Q49" s="165">
        <f>O49+P49</f>
        <v>146700</v>
      </c>
      <c r="R49" s="37">
        <v>54066</v>
      </c>
      <c r="S49" s="473">
        <v>54129</v>
      </c>
      <c r="T49" s="165">
        <f>+R49+S49</f>
        <v>108195</v>
      </c>
      <c r="U49" s="486">
        <v>98</v>
      </c>
      <c r="V49" s="165">
        <f>T49+U49</f>
        <v>108293</v>
      </c>
      <c r="W49" s="40">
        <f>IF(Q49=0,0,((V49/Q49)-1)*100)</f>
        <v>-26.180640763462847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27">
        <f>+C47+C48+C49</f>
        <v>1522</v>
      </c>
      <c r="D50" s="128">
        <f t="shared" ref="D50" si="101">+D47+D48+D49</f>
        <v>1521</v>
      </c>
      <c r="E50" s="145">
        <f t="shared" ref="E50" si="102">+E47+E48+E49</f>
        <v>3043</v>
      </c>
      <c r="F50" s="127">
        <f t="shared" ref="F50" si="103">+F47+F48+F49</f>
        <v>1180</v>
      </c>
      <c r="G50" s="128">
        <f t="shared" ref="G50" si="104">+G47+G48+G49</f>
        <v>1180</v>
      </c>
      <c r="H50" s="145">
        <f t="shared" ref="H50" si="105">+H47+H48+H49</f>
        <v>2360</v>
      </c>
      <c r="I50" s="130">
        <f>IF(E50=0,0,((H50/E50)-1)*100)</f>
        <v>-22.444955635885645</v>
      </c>
      <c r="J50" s="9"/>
      <c r="K50" s="10"/>
      <c r="L50" s="47" t="s">
        <v>40</v>
      </c>
      <c r="M50" s="49">
        <f>+M47+M48+M49</f>
        <v>233403</v>
      </c>
      <c r="N50" s="475">
        <f t="shared" ref="N50" si="106">+N47+N48+N49</f>
        <v>231955</v>
      </c>
      <c r="O50" s="482">
        <f t="shared" ref="O50" si="107">+O47+O48+O49</f>
        <v>465358</v>
      </c>
      <c r="P50" s="488">
        <f t="shared" ref="P50" si="108">+P47+P48+P49</f>
        <v>0</v>
      </c>
      <c r="Q50" s="167">
        <f t="shared" ref="Q50" si="109">+Q47+Q48+Q49</f>
        <v>465358</v>
      </c>
      <c r="R50" s="49">
        <f t="shared" ref="R50" si="110">+R47+R48+R49</f>
        <v>155474</v>
      </c>
      <c r="S50" s="475">
        <f t="shared" ref="S50" si="111">+S47+S48+S49</f>
        <v>154271</v>
      </c>
      <c r="T50" s="482">
        <f t="shared" ref="T50" si="112">+T47+T48+T49</f>
        <v>309745</v>
      </c>
      <c r="U50" s="488">
        <f t="shared" ref="U50" si="113">+U47+U48+U49</f>
        <v>98</v>
      </c>
      <c r="V50" s="167">
        <f t="shared" ref="V50" si="114">+V47+V48+V49</f>
        <v>309843</v>
      </c>
      <c r="W50" s="50">
        <f>IF(Q50=0,0,((V50/Q50)-1)*100)</f>
        <v>-33.418357479617846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4798</v>
      </c>
      <c r="D51" s="128">
        <f t="shared" ref="D51:H51" si="115">+D42+D46+D50</f>
        <v>4797</v>
      </c>
      <c r="E51" s="510">
        <f t="shared" si="115"/>
        <v>9595</v>
      </c>
      <c r="F51" s="127">
        <f t="shared" si="115"/>
        <v>3132</v>
      </c>
      <c r="G51" s="129">
        <f t="shared" si="115"/>
        <v>3134</v>
      </c>
      <c r="H51" s="299">
        <f t="shared" si="115"/>
        <v>6266</v>
      </c>
      <c r="I51" s="130">
        <f>IF(E51=0,0,((H51/E51)-1)*100)</f>
        <v>-34.695153725898905</v>
      </c>
      <c r="J51" s="3"/>
      <c r="L51" s="41" t="s">
        <v>62</v>
      </c>
      <c r="M51" s="42">
        <f>+M42+M46+M50</f>
        <v>738047</v>
      </c>
      <c r="N51" s="42">
        <f t="shared" ref="N51" si="116">+N42+N46+N50</f>
        <v>746134</v>
      </c>
      <c r="O51" s="511">
        <f t="shared" ref="O51" si="117">+O42+O46+O50</f>
        <v>1484181</v>
      </c>
      <c r="P51" s="42">
        <f t="shared" ref="P51" si="118">+P42+P46+P50</f>
        <v>0</v>
      </c>
      <c r="Q51" s="511">
        <f t="shared" ref="Q51" si="119">+Q42+Q46+Q50</f>
        <v>1484181</v>
      </c>
      <c r="R51" s="42">
        <f t="shared" ref="R51" si="120">+R42+R46+R50</f>
        <v>415207</v>
      </c>
      <c r="S51" s="42">
        <f t="shared" ref="S51" si="121">+S42+S46+S50</f>
        <v>420723</v>
      </c>
      <c r="T51" s="511">
        <f t="shared" ref="T51" si="122">+T42+T46+T50</f>
        <v>835930</v>
      </c>
      <c r="U51" s="42">
        <f t="shared" ref="U51" si="123">+U42+U46+U50</f>
        <v>98</v>
      </c>
      <c r="V51" s="511">
        <f>+V42+V46+V50</f>
        <v>836028</v>
      </c>
      <c r="W51" s="46">
        <f>IF(Q51=0,0,((V51/Q51)-1)*100)</f>
        <v>-43.670751747933714</v>
      </c>
    </row>
    <row r="52" spans="1:23" ht="14.25" thickTop="1" thickBot="1" x14ac:dyDescent="0.25">
      <c r="A52" s="3" t="str">
        <f t="shared" ref="A52" si="124">IF(ISERROR(F52/G52)," ",IF(F52/G52&gt;0.5,IF(F52/G52&lt;1.5," ","NOT OK"),"NOT OK"))</f>
        <v xml:space="preserve"> </v>
      </c>
      <c r="B52" s="126" t="s">
        <v>63</v>
      </c>
      <c r="C52" s="127">
        <f>+C38+C42+C46+C50</f>
        <v>6566</v>
      </c>
      <c r="D52" s="129">
        <f t="shared" ref="D52:H52" si="125">+D38+D42+D46+D50</f>
        <v>6565</v>
      </c>
      <c r="E52" s="299">
        <f t="shared" si="125"/>
        <v>13131</v>
      </c>
      <c r="F52" s="127">
        <f t="shared" si="125"/>
        <v>4796</v>
      </c>
      <c r="G52" s="129">
        <f t="shared" si="125"/>
        <v>4798</v>
      </c>
      <c r="H52" s="299">
        <f t="shared" si="125"/>
        <v>9594</v>
      </c>
      <c r="I52" s="130">
        <f>IF(E52=0,0,((H52/E52)-1)*100)</f>
        <v>-26.936257710760792</v>
      </c>
      <c r="J52" s="3"/>
      <c r="L52" s="472" t="s">
        <v>63</v>
      </c>
      <c r="M52" s="43">
        <f>+M38+M42+M46+M50</f>
        <v>1023130</v>
      </c>
      <c r="N52" s="474">
        <f t="shared" ref="N52:V52" si="126">+N38+N42+N46+N50</f>
        <v>1028001</v>
      </c>
      <c r="O52" s="478">
        <f t="shared" si="126"/>
        <v>2051131</v>
      </c>
      <c r="P52" s="487">
        <f t="shared" si="126"/>
        <v>0</v>
      </c>
      <c r="Q52" s="301">
        <f t="shared" si="126"/>
        <v>2051131</v>
      </c>
      <c r="R52" s="43">
        <f t="shared" si="126"/>
        <v>696049</v>
      </c>
      <c r="S52" s="474">
        <f t="shared" si="126"/>
        <v>695720</v>
      </c>
      <c r="T52" s="478">
        <f t="shared" si="126"/>
        <v>1391769</v>
      </c>
      <c r="U52" s="487">
        <f t="shared" si="126"/>
        <v>284</v>
      </c>
      <c r="V52" s="301">
        <f t="shared" si="126"/>
        <v>1392053</v>
      </c>
      <c r="W52" s="46">
        <f>IF(Q52=0,0,((V52/Q52)-1)*100)</f>
        <v>-32.132418650978408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5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27">+C9+C35</f>
        <v>581</v>
      </c>
      <c r="D61" s="122">
        <f t="shared" si="127"/>
        <v>581</v>
      </c>
      <c r="E61" s="148">
        <f t="shared" si="127"/>
        <v>1162</v>
      </c>
      <c r="F61" s="120">
        <f t="shared" si="127"/>
        <v>579</v>
      </c>
      <c r="G61" s="122">
        <f t="shared" si="127"/>
        <v>579</v>
      </c>
      <c r="H61" s="148">
        <f t="shared" si="127"/>
        <v>1158</v>
      </c>
      <c r="I61" s="123">
        <f>IF(E61=0,0,((H61/E61)-1)*100)</f>
        <v>-0.34423407917383297</v>
      </c>
      <c r="J61" s="3"/>
      <c r="K61" s="6"/>
      <c r="L61" s="13" t="s">
        <v>10</v>
      </c>
      <c r="M61" s="39">
        <f t="shared" ref="M61:N63" si="128">+M9+M35</f>
        <v>97153</v>
      </c>
      <c r="N61" s="37">
        <f t="shared" si="128"/>
        <v>96292</v>
      </c>
      <c r="O61" s="165">
        <f>SUM(M61:N61)</f>
        <v>193445</v>
      </c>
      <c r="P61" s="38">
        <f>P9+P35</f>
        <v>0</v>
      </c>
      <c r="Q61" s="168">
        <f>+O61+P61</f>
        <v>193445</v>
      </c>
      <c r="R61" s="39">
        <f t="shared" ref="R61:S63" si="129">+R9+R35</f>
        <v>100764</v>
      </c>
      <c r="S61" s="37">
        <f t="shared" si="129"/>
        <v>96927</v>
      </c>
      <c r="T61" s="165">
        <f>SUM(R61:S61)</f>
        <v>197691</v>
      </c>
      <c r="U61" s="38">
        <f>U9+U35</f>
        <v>0</v>
      </c>
      <c r="V61" s="168">
        <f>+T61+U61</f>
        <v>197691</v>
      </c>
      <c r="W61" s="40">
        <f>IF(Q61=0,0,((V61/Q61)-1)*100)</f>
        <v>2.1949391299852739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27"/>
        <v>623</v>
      </c>
      <c r="D62" s="122">
        <f t="shared" si="127"/>
        <v>622</v>
      </c>
      <c r="E62" s="148">
        <f t="shared" si="127"/>
        <v>1245</v>
      </c>
      <c r="F62" s="120">
        <f t="shared" si="127"/>
        <v>575</v>
      </c>
      <c r="G62" s="122">
        <f t="shared" si="127"/>
        <v>576</v>
      </c>
      <c r="H62" s="148">
        <f t="shared" si="127"/>
        <v>1151</v>
      </c>
      <c r="I62" s="123">
        <f>IF(E62=0,0,((H62/E62)-1)*100)</f>
        <v>-7.5502008032128476</v>
      </c>
      <c r="J62" s="3"/>
      <c r="K62" s="6"/>
      <c r="L62" s="13" t="s">
        <v>11</v>
      </c>
      <c r="M62" s="39">
        <f t="shared" si="128"/>
        <v>98781</v>
      </c>
      <c r="N62" s="37">
        <f t="shared" si="128"/>
        <v>96455</v>
      </c>
      <c r="O62" s="165">
        <f t="shared" ref="O62:O63" si="130">SUM(M62:N62)</f>
        <v>195236</v>
      </c>
      <c r="P62" s="38">
        <f>P10+P36</f>
        <v>0</v>
      </c>
      <c r="Q62" s="168">
        <f>+O62+P62</f>
        <v>195236</v>
      </c>
      <c r="R62" s="39">
        <f t="shared" si="129"/>
        <v>94794</v>
      </c>
      <c r="S62" s="37">
        <f t="shared" si="129"/>
        <v>93687</v>
      </c>
      <c r="T62" s="165">
        <f t="shared" ref="T62:T63" si="131">SUM(R62:S62)</f>
        <v>188481</v>
      </c>
      <c r="U62" s="38">
        <f>U10+U36</f>
        <v>186</v>
      </c>
      <c r="V62" s="168">
        <f>+T62+U62</f>
        <v>188667</v>
      </c>
      <c r="W62" s="40">
        <f>IF(Q62=0,0,((V62/Q62)-1)*100)</f>
        <v>-3.3646458644921995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27"/>
        <v>653</v>
      </c>
      <c r="D63" s="125">
        <f t="shared" si="127"/>
        <v>653</v>
      </c>
      <c r="E63" s="148">
        <f t="shared" si="127"/>
        <v>1306</v>
      </c>
      <c r="F63" s="124">
        <f t="shared" si="127"/>
        <v>630</v>
      </c>
      <c r="G63" s="125">
        <f t="shared" si="127"/>
        <v>629</v>
      </c>
      <c r="H63" s="148">
        <f t="shared" si="127"/>
        <v>1259</v>
      </c>
      <c r="I63" s="123">
        <f>IF(E63=0,0,((H63/E63)-1)*100)</f>
        <v>-3.5987748851454837</v>
      </c>
      <c r="J63" s="3"/>
      <c r="K63" s="6"/>
      <c r="L63" s="22" t="s">
        <v>12</v>
      </c>
      <c r="M63" s="39">
        <f t="shared" si="128"/>
        <v>102075</v>
      </c>
      <c r="N63" s="37">
        <f t="shared" si="128"/>
        <v>101069</v>
      </c>
      <c r="O63" s="165">
        <f t="shared" si="130"/>
        <v>203144</v>
      </c>
      <c r="P63" s="38">
        <f>P11+P37</f>
        <v>0</v>
      </c>
      <c r="Q63" s="168">
        <f>+O63+P63</f>
        <v>203144</v>
      </c>
      <c r="R63" s="39">
        <f t="shared" si="129"/>
        <v>103790</v>
      </c>
      <c r="S63" s="37">
        <f t="shared" si="129"/>
        <v>103280</v>
      </c>
      <c r="T63" s="165">
        <f t="shared" si="131"/>
        <v>207070</v>
      </c>
      <c r="U63" s="38">
        <f>U11+U37</f>
        <v>0</v>
      </c>
      <c r="V63" s="168">
        <f>+T63+U63</f>
        <v>207070</v>
      </c>
      <c r="W63" s="40">
        <f>IF(Q63=0,0,((V63/Q63)-1)*100)</f>
        <v>1.9326192257708819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27"/>
        <v>1857</v>
      </c>
      <c r="D64" s="128">
        <f t="shared" si="127"/>
        <v>1856</v>
      </c>
      <c r="E64" s="145">
        <f t="shared" si="127"/>
        <v>3713</v>
      </c>
      <c r="F64" s="127">
        <f t="shared" si="127"/>
        <v>1784</v>
      </c>
      <c r="G64" s="128">
        <f t="shared" si="127"/>
        <v>1784</v>
      </c>
      <c r="H64" s="145">
        <f t="shared" si="127"/>
        <v>3568</v>
      </c>
      <c r="I64" s="130">
        <f>IF(E64=0,0,((H64/E64)-1)*100)</f>
        <v>-3.9051979531376291</v>
      </c>
      <c r="J64" s="3"/>
      <c r="L64" s="41" t="s">
        <v>57</v>
      </c>
      <c r="M64" s="45">
        <f t="shared" ref="M64:Q64" si="132">+M61+M62+M63</f>
        <v>298009</v>
      </c>
      <c r="N64" s="43">
        <f t="shared" si="132"/>
        <v>293816</v>
      </c>
      <c r="O64" s="166">
        <f t="shared" si="132"/>
        <v>591825</v>
      </c>
      <c r="P64" s="43">
        <f t="shared" si="132"/>
        <v>0</v>
      </c>
      <c r="Q64" s="166">
        <f t="shared" si="132"/>
        <v>591825</v>
      </c>
      <c r="R64" s="45">
        <f t="shared" ref="R64:V64" si="133">+R61+R62+R63</f>
        <v>299348</v>
      </c>
      <c r="S64" s="43">
        <f t="shared" si="133"/>
        <v>293894</v>
      </c>
      <c r="T64" s="166">
        <f t="shared" si="133"/>
        <v>593242</v>
      </c>
      <c r="U64" s="43">
        <f t="shared" si="133"/>
        <v>186</v>
      </c>
      <c r="V64" s="166">
        <f t="shared" si="133"/>
        <v>593428</v>
      </c>
      <c r="W64" s="46">
        <f t="shared" ref="W64:W65" si="134">IF(Q64=0,0,((V64/Q64)-1)*100)</f>
        <v>0.27085709458032348</v>
      </c>
    </row>
    <row r="65" spans="1:23" ht="13.5" thickTop="1" x14ac:dyDescent="0.2">
      <c r="A65" s="3" t="str">
        <f t="shared" si="13"/>
        <v xml:space="preserve"> </v>
      </c>
      <c r="B65" s="106" t="s">
        <v>13</v>
      </c>
      <c r="C65" s="120">
        <f t="shared" si="127"/>
        <v>655</v>
      </c>
      <c r="D65" s="121">
        <f t="shared" si="127"/>
        <v>654</v>
      </c>
      <c r="E65" s="144">
        <f t="shared" si="127"/>
        <v>1309</v>
      </c>
      <c r="F65" s="120">
        <f t="shared" si="127"/>
        <v>625</v>
      </c>
      <c r="G65" s="121">
        <f t="shared" si="127"/>
        <v>625</v>
      </c>
      <c r="H65" s="144">
        <f t="shared" si="127"/>
        <v>1250</v>
      </c>
      <c r="I65" s="123">
        <f t="shared" ref="I65" si="135">IF(E65=0,0,((H65/E65)-1)*100)</f>
        <v>-4.5072574484339212</v>
      </c>
      <c r="J65" s="3"/>
      <c r="L65" s="13" t="s">
        <v>13</v>
      </c>
      <c r="M65" s="39">
        <f t="shared" ref="M65:N67" si="136">+M13+M39</f>
        <v>101237</v>
      </c>
      <c r="N65" s="37">
        <f t="shared" si="136"/>
        <v>106337</v>
      </c>
      <c r="O65" s="165">
        <f t="shared" ref="O65" si="137">SUM(M65:N65)</f>
        <v>207574</v>
      </c>
      <c r="P65" s="38">
        <f>P13+P39</f>
        <v>0</v>
      </c>
      <c r="Q65" s="168">
        <f>+O65+P65</f>
        <v>207574</v>
      </c>
      <c r="R65" s="39">
        <f t="shared" ref="R65:S67" si="138">+R13+R39</f>
        <v>98644</v>
      </c>
      <c r="S65" s="37">
        <f t="shared" si="138"/>
        <v>104051</v>
      </c>
      <c r="T65" s="165">
        <f t="shared" ref="T65" si="139">SUM(R65:S65)</f>
        <v>202695</v>
      </c>
      <c r="U65" s="38">
        <f>U13+U39</f>
        <v>0</v>
      </c>
      <c r="V65" s="168">
        <f>+T65+U65</f>
        <v>202695</v>
      </c>
      <c r="W65" s="40">
        <f t="shared" si="134"/>
        <v>-2.3504870552188639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20">
        <f t="shared" si="127"/>
        <v>638</v>
      </c>
      <c r="D66" s="121">
        <f t="shared" si="127"/>
        <v>638</v>
      </c>
      <c r="E66" s="144">
        <f t="shared" si="127"/>
        <v>1276</v>
      </c>
      <c r="F66" s="120">
        <f t="shared" si="127"/>
        <v>597</v>
      </c>
      <c r="G66" s="121">
        <f t="shared" si="127"/>
        <v>596</v>
      </c>
      <c r="H66" s="144">
        <f t="shared" si="127"/>
        <v>1193</v>
      </c>
      <c r="I66" s="123">
        <f>IF(E66=0,0,((H66/E66)-1)*100)</f>
        <v>-6.5047021943573702</v>
      </c>
      <c r="J66" s="3"/>
      <c r="L66" s="13" t="s">
        <v>14</v>
      </c>
      <c r="M66" s="39">
        <f t="shared" si="136"/>
        <v>98340</v>
      </c>
      <c r="N66" s="37">
        <f t="shared" si="136"/>
        <v>98199</v>
      </c>
      <c r="O66" s="165">
        <f>SUM(M66:N66)</f>
        <v>196539</v>
      </c>
      <c r="P66" s="38">
        <f>P14+P40</f>
        <v>0</v>
      </c>
      <c r="Q66" s="168">
        <f>+O66+P66</f>
        <v>196539</v>
      </c>
      <c r="R66" s="39">
        <f t="shared" si="138"/>
        <v>85081</v>
      </c>
      <c r="S66" s="37">
        <f t="shared" si="138"/>
        <v>87060</v>
      </c>
      <c r="T66" s="165">
        <f>SUM(R66:S66)</f>
        <v>172141</v>
      </c>
      <c r="U66" s="38">
        <f>U14+U40</f>
        <v>0</v>
      </c>
      <c r="V66" s="168">
        <f>+T66+U66</f>
        <v>172141</v>
      </c>
      <c r="W66" s="40">
        <f>IF(Q66=0,0,((V66/Q66)-1)*100)</f>
        <v>-12.413821175441008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20">
        <f t="shared" si="127"/>
        <v>651</v>
      </c>
      <c r="D67" s="121">
        <f t="shared" si="127"/>
        <v>653</v>
      </c>
      <c r="E67" s="144">
        <f t="shared" si="127"/>
        <v>1304</v>
      </c>
      <c r="F67" s="120">
        <f t="shared" si="127"/>
        <v>455</v>
      </c>
      <c r="G67" s="121">
        <f t="shared" si="127"/>
        <v>458</v>
      </c>
      <c r="H67" s="144">
        <f t="shared" si="127"/>
        <v>913</v>
      </c>
      <c r="I67" s="123">
        <f>IF(E67=0,0,((H67/E67)-1)*100)</f>
        <v>-29.984662576687114</v>
      </c>
      <c r="J67" s="3"/>
      <c r="L67" s="13" t="s">
        <v>15</v>
      </c>
      <c r="M67" s="39">
        <f t="shared" si="136"/>
        <v>98168</v>
      </c>
      <c r="N67" s="37">
        <f t="shared" si="136"/>
        <v>97210</v>
      </c>
      <c r="O67" s="165">
        <f>SUM(M67:N67)</f>
        <v>195378</v>
      </c>
      <c r="P67" s="38">
        <f>P15+P41</f>
        <v>0</v>
      </c>
      <c r="Q67" s="168">
        <f>+O67+P67</f>
        <v>195378</v>
      </c>
      <c r="R67" s="39">
        <f t="shared" si="138"/>
        <v>48769</v>
      </c>
      <c r="S67" s="37">
        <f t="shared" si="138"/>
        <v>48369</v>
      </c>
      <c r="T67" s="165">
        <f>SUM(R67:S67)</f>
        <v>97138</v>
      </c>
      <c r="U67" s="38">
        <f>U15+U41</f>
        <v>0</v>
      </c>
      <c r="V67" s="168">
        <f>+T67+U67</f>
        <v>97138</v>
      </c>
      <c r="W67" s="40">
        <f>IF(Q67=0,0,((V67/Q67)-1)*100)</f>
        <v>-50.282017422637139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27">
        <f>+C65+C66+C67</f>
        <v>1944</v>
      </c>
      <c r="D68" s="128">
        <f t="shared" ref="D68:H68" si="140">+D65+D66+D67</f>
        <v>1945</v>
      </c>
      <c r="E68" s="145">
        <f t="shared" si="140"/>
        <v>3889</v>
      </c>
      <c r="F68" s="127">
        <f t="shared" si="140"/>
        <v>1677</v>
      </c>
      <c r="G68" s="128">
        <f t="shared" si="140"/>
        <v>1679</v>
      </c>
      <c r="H68" s="145">
        <f t="shared" si="140"/>
        <v>3356</v>
      </c>
      <c r="I68" s="130">
        <f>IF(E68=0,0,((H68/E68)-1)*100)</f>
        <v>-13.705322705065569</v>
      </c>
      <c r="J68" s="3"/>
      <c r="L68" s="41" t="s">
        <v>61</v>
      </c>
      <c r="M68" s="43">
        <f>+M65+M66+M67</f>
        <v>297745</v>
      </c>
      <c r="N68" s="474">
        <f t="shared" ref="N68:V68" si="141">+N65+N66+N67</f>
        <v>301746</v>
      </c>
      <c r="O68" s="481">
        <f t="shared" si="141"/>
        <v>599491</v>
      </c>
      <c r="P68" s="487">
        <f t="shared" si="141"/>
        <v>0</v>
      </c>
      <c r="Q68" s="166">
        <f t="shared" si="141"/>
        <v>599491</v>
      </c>
      <c r="R68" s="43">
        <f t="shared" si="141"/>
        <v>232494</v>
      </c>
      <c r="S68" s="474">
        <f t="shared" si="141"/>
        <v>239480</v>
      </c>
      <c r="T68" s="481">
        <f t="shared" si="141"/>
        <v>471974</v>
      </c>
      <c r="U68" s="487">
        <f t="shared" si="141"/>
        <v>0</v>
      </c>
      <c r="V68" s="166">
        <f t="shared" si="141"/>
        <v>471974</v>
      </c>
      <c r="W68" s="46">
        <f t="shared" ref="W68" si="142">IF(Q68=0,0,((V68/Q68)-1)*100)</f>
        <v>-21.270878128278824</v>
      </c>
    </row>
    <row r="69" spans="1:23" ht="13.5" thickTop="1" x14ac:dyDescent="0.2">
      <c r="A69" s="3" t="str">
        <f t="shared" ref="A69" si="143">IF(ISERROR(F69/G69)," ",IF(F69/G69&gt;0.5,IF(F69/G69&lt;1.5," ","NOT OK"),"NOT OK"))</f>
        <v xml:space="preserve"> </v>
      </c>
      <c r="B69" s="106" t="s">
        <v>16</v>
      </c>
      <c r="C69" s="120">
        <f t="shared" ref="C69:H71" si="144">+C17+C43</f>
        <v>568</v>
      </c>
      <c r="D69" s="121">
        <f t="shared" si="144"/>
        <v>567</v>
      </c>
      <c r="E69" s="144">
        <f t="shared" si="144"/>
        <v>1135</v>
      </c>
      <c r="F69" s="120">
        <f t="shared" si="144"/>
        <v>31</v>
      </c>
      <c r="G69" s="121">
        <f t="shared" si="144"/>
        <v>31</v>
      </c>
      <c r="H69" s="144">
        <f t="shared" si="144"/>
        <v>62</v>
      </c>
      <c r="I69" s="123">
        <f t="shared" ref="I69" si="145">IF(E69=0,0,((H69/E69)-1)*100)</f>
        <v>-94.537444933920696</v>
      </c>
      <c r="J69" s="7"/>
      <c r="L69" s="13" t="s">
        <v>16</v>
      </c>
      <c r="M69" s="39">
        <f t="shared" ref="M69:N71" si="146">+M17+M43</f>
        <v>87968</v>
      </c>
      <c r="N69" s="37">
        <f t="shared" si="146"/>
        <v>88395</v>
      </c>
      <c r="O69" s="165">
        <f t="shared" ref="O69" si="147">SUM(M69:N69)</f>
        <v>176363</v>
      </c>
      <c r="P69" s="38">
        <f>P17+P43</f>
        <v>0</v>
      </c>
      <c r="Q69" s="168">
        <f>+O69+P69</f>
        <v>176363</v>
      </c>
      <c r="R69" s="39">
        <f t="shared" ref="R69:S71" si="148">+R17+R43</f>
        <v>2037</v>
      </c>
      <c r="S69" s="37">
        <f t="shared" si="148"/>
        <v>2046</v>
      </c>
      <c r="T69" s="165">
        <f t="shared" ref="T69" si="149">SUM(R69:S69)</f>
        <v>4083</v>
      </c>
      <c r="U69" s="38">
        <f>U17+U43</f>
        <v>0</v>
      </c>
      <c r="V69" s="168">
        <f>+T69+U69</f>
        <v>4083</v>
      </c>
      <c r="W69" s="40">
        <f>IF(Q69=0,0,((V69/Q69)-1)*100)</f>
        <v>-97.684888553721578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66</v>
      </c>
      <c r="C70" s="120">
        <f t="shared" si="144"/>
        <v>613</v>
      </c>
      <c r="D70" s="121">
        <f t="shared" si="144"/>
        <v>613</v>
      </c>
      <c r="E70" s="144">
        <f t="shared" si="144"/>
        <v>1226</v>
      </c>
      <c r="F70" s="120">
        <f t="shared" si="144"/>
        <v>93</v>
      </c>
      <c r="G70" s="121">
        <f t="shared" si="144"/>
        <v>93</v>
      </c>
      <c r="H70" s="144">
        <f t="shared" si="144"/>
        <v>186</v>
      </c>
      <c r="I70" s="123">
        <f t="shared" ref="I70" si="150">IF(E70=0,0,((H70/E70)-1)*100)</f>
        <v>-84.828711256117458</v>
      </c>
      <c r="J70" s="3"/>
      <c r="L70" s="13" t="s">
        <v>66</v>
      </c>
      <c r="M70" s="39">
        <f t="shared" si="146"/>
        <v>91661</v>
      </c>
      <c r="N70" s="37">
        <f t="shared" si="146"/>
        <v>92876</v>
      </c>
      <c r="O70" s="165">
        <f>SUM(M70:N70)</f>
        <v>184537</v>
      </c>
      <c r="P70" s="140">
        <f>P18+P44</f>
        <v>0</v>
      </c>
      <c r="Q70" s="165">
        <f>+O70+P70</f>
        <v>184537</v>
      </c>
      <c r="R70" s="39">
        <f t="shared" si="148"/>
        <v>9264</v>
      </c>
      <c r="S70" s="37">
        <f t="shared" si="148"/>
        <v>9671</v>
      </c>
      <c r="T70" s="165">
        <f>SUM(R70:S70)</f>
        <v>18935</v>
      </c>
      <c r="U70" s="140">
        <f>U18+U44</f>
        <v>0</v>
      </c>
      <c r="V70" s="165">
        <f>+T70+U70</f>
        <v>18935</v>
      </c>
      <c r="W70" s="40">
        <f t="shared" ref="W70" si="151">IF(Q70=0,0,((V70/Q70)-1)*100)</f>
        <v>-89.739185095671871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20">
        <f t="shared" si="144"/>
        <v>592</v>
      </c>
      <c r="D71" s="121">
        <f t="shared" si="144"/>
        <v>592</v>
      </c>
      <c r="E71" s="144">
        <f t="shared" si="144"/>
        <v>1184</v>
      </c>
      <c r="F71" s="120">
        <f t="shared" si="144"/>
        <v>218</v>
      </c>
      <c r="G71" s="121">
        <f t="shared" si="144"/>
        <v>218</v>
      </c>
      <c r="H71" s="144">
        <f t="shared" si="144"/>
        <v>436</v>
      </c>
      <c r="I71" s="123">
        <f>IF(E71=0,0,((H71/E71)-1)*100)</f>
        <v>-63.175675675675677</v>
      </c>
      <c r="J71" s="3"/>
      <c r="L71" s="13" t="s">
        <v>18</v>
      </c>
      <c r="M71" s="39">
        <f t="shared" si="146"/>
        <v>85311</v>
      </c>
      <c r="N71" s="37">
        <f t="shared" si="146"/>
        <v>87249</v>
      </c>
      <c r="O71" s="165">
        <f>SUM(M71:N71)</f>
        <v>172560</v>
      </c>
      <c r="P71" s="140">
        <f>P19+P45</f>
        <v>0</v>
      </c>
      <c r="Q71" s="165">
        <f>+O71+P71</f>
        <v>172560</v>
      </c>
      <c r="R71" s="39">
        <f t="shared" si="148"/>
        <v>22896</v>
      </c>
      <c r="S71" s="37">
        <f t="shared" si="148"/>
        <v>24043</v>
      </c>
      <c r="T71" s="165">
        <f>SUM(R71:S71)</f>
        <v>46939</v>
      </c>
      <c r="U71" s="140">
        <f>U19+U45</f>
        <v>0</v>
      </c>
      <c r="V71" s="165">
        <f>+T71+U71</f>
        <v>46939</v>
      </c>
      <c r="W71" s="40">
        <f>IF(Q71=0,0,((V71/Q71)-1)*100)</f>
        <v>-72.798446917014374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27">
        <f>+C69+C70+C71</f>
        <v>1773</v>
      </c>
      <c r="D72" s="128">
        <f>+D69+D70+D71</f>
        <v>1772</v>
      </c>
      <c r="E72" s="145">
        <f t="shared" ref="E72" si="152">+E69+E70+E71</f>
        <v>3545</v>
      </c>
      <c r="F72" s="127">
        <f t="shared" ref="F72" si="153">+F69+F70+F71</f>
        <v>342</v>
      </c>
      <c r="G72" s="128">
        <f t="shared" ref="G72" si="154">+G69+G70+G71</f>
        <v>342</v>
      </c>
      <c r="H72" s="145">
        <f t="shared" ref="H72" si="155">+H69+H70+H71</f>
        <v>684</v>
      </c>
      <c r="I72" s="130">
        <f>IF(E72=0,0,((H72/E72)-1)*100)</f>
        <v>-80.705218617771507</v>
      </c>
      <c r="J72" s="9"/>
      <c r="K72" s="10"/>
      <c r="L72" s="47" t="s">
        <v>19</v>
      </c>
      <c r="M72" s="49">
        <f>+M69+M70+M71</f>
        <v>264940</v>
      </c>
      <c r="N72" s="475">
        <f t="shared" ref="N72" si="156">+N69+N70+N71</f>
        <v>268520</v>
      </c>
      <c r="O72" s="482">
        <f t="shared" ref="O72" si="157">+O69+O70+O71</f>
        <v>533460</v>
      </c>
      <c r="P72" s="488">
        <f t="shared" ref="P72" si="158">+P69+P70+P71</f>
        <v>0</v>
      </c>
      <c r="Q72" s="167">
        <f t="shared" ref="Q72" si="159">+Q69+Q70+Q71</f>
        <v>533460</v>
      </c>
      <c r="R72" s="49">
        <f t="shared" ref="R72" si="160">+R69+R70+R71</f>
        <v>34197</v>
      </c>
      <c r="S72" s="475">
        <f t="shared" ref="S72" si="161">+S69+S70+S71</f>
        <v>35760</v>
      </c>
      <c r="T72" s="482">
        <f t="shared" ref="T72" si="162">+T69+T70+T71</f>
        <v>69957</v>
      </c>
      <c r="U72" s="488">
        <f t="shared" ref="U72" si="163">+U69+U70+U71</f>
        <v>0</v>
      </c>
      <c r="V72" s="167">
        <f t="shared" ref="V72" si="164">+V69+V70+V71</f>
        <v>69957</v>
      </c>
      <c r="W72" s="50">
        <f>IF(Q72=0,0,((V72/Q72)-1)*100)</f>
        <v>-86.886177032954663</v>
      </c>
    </row>
    <row r="73" spans="1:23" ht="13.5" thickTop="1" x14ac:dyDescent="0.2">
      <c r="A73" s="3" t="str">
        <f t="shared" ref="A73" si="165">IF(ISERROR(F73/G73)," ",IF(F73/G73&gt;0.5,IF(F73/G73&lt;1.5," ","NOT OK"),"NOT OK"))</f>
        <v xml:space="preserve"> </v>
      </c>
      <c r="B73" s="106" t="s">
        <v>20</v>
      </c>
      <c r="C73" s="120">
        <f t="shared" ref="C73:H75" si="166">+C21+C47</f>
        <v>592</v>
      </c>
      <c r="D73" s="121">
        <f t="shared" si="166"/>
        <v>591</v>
      </c>
      <c r="E73" s="150">
        <f t="shared" si="166"/>
        <v>1183</v>
      </c>
      <c r="F73" s="120">
        <f t="shared" si="166"/>
        <v>408</v>
      </c>
      <c r="G73" s="121">
        <f t="shared" si="166"/>
        <v>408</v>
      </c>
      <c r="H73" s="150">
        <f t="shared" si="166"/>
        <v>816</v>
      </c>
      <c r="I73" s="123">
        <f>IF(E73=0,0,((H73/E73)-1)*100)</f>
        <v>-31.022823330515635</v>
      </c>
      <c r="J73" s="3"/>
      <c r="L73" s="13" t="s">
        <v>21</v>
      </c>
      <c r="M73" s="39">
        <f t="shared" ref="M73:N75" si="167">+M21+M47</f>
        <v>89024</v>
      </c>
      <c r="N73" s="37">
        <f t="shared" si="167"/>
        <v>87748</v>
      </c>
      <c r="O73" s="165">
        <f>SUM(M73:N73)</f>
        <v>176772</v>
      </c>
      <c r="P73" s="140">
        <f>P21+P47</f>
        <v>0</v>
      </c>
      <c r="Q73" s="165">
        <f>+O73+P73</f>
        <v>176772</v>
      </c>
      <c r="R73" s="39">
        <f t="shared" ref="R73:S75" si="168">+R21+R47</f>
        <v>46601</v>
      </c>
      <c r="S73" s="37">
        <f t="shared" si="168"/>
        <v>46157</v>
      </c>
      <c r="T73" s="165">
        <f>SUM(R73:S73)</f>
        <v>92758</v>
      </c>
      <c r="U73" s="140">
        <f>U21+U47</f>
        <v>0</v>
      </c>
      <c r="V73" s="165">
        <f>+T73+U73</f>
        <v>92758</v>
      </c>
      <c r="W73" s="40">
        <f>IF(Q73=0,0,((V73/Q73)-1)*100)</f>
        <v>-47.526757631299077</v>
      </c>
    </row>
    <row r="74" spans="1:23" x14ac:dyDescent="0.2">
      <c r="A74" s="3" t="str">
        <f t="shared" ref="A74" si="169">IF(ISERROR(F74/G74)," ",IF(F74/G74&gt;0.5,IF(F74/G74&lt;1.5," ","NOT OK"),"NOT OK"))</f>
        <v xml:space="preserve"> </v>
      </c>
      <c r="B74" s="106" t="s">
        <v>22</v>
      </c>
      <c r="C74" s="120">
        <f t="shared" si="166"/>
        <v>585</v>
      </c>
      <c r="D74" s="121">
        <f t="shared" si="166"/>
        <v>586</v>
      </c>
      <c r="E74" s="144">
        <f t="shared" si="166"/>
        <v>1171</v>
      </c>
      <c r="F74" s="120">
        <f t="shared" si="166"/>
        <v>396</v>
      </c>
      <c r="G74" s="121">
        <f t="shared" si="166"/>
        <v>396</v>
      </c>
      <c r="H74" s="144">
        <f t="shared" si="166"/>
        <v>792</v>
      </c>
      <c r="I74" s="123">
        <f t="shared" ref="I74" si="170">IF(E74=0,0,((H74/E74)-1)*100)</f>
        <v>-32.365499573014525</v>
      </c>
      <c r="J74" s="3"/>
      <c r="L74" s="13" t="s">
        <v>22</v>
      </c>
      <c r="M74" s="39">
        <f t="shared" si="167"/>
        <v>89397</v>
      </c>
      <c r="N74" s="37">
        <f t="shared" si="167"/>
        <v>88971</v>
      </c>
      <c r="O74" s="165">
        <f>SUM(M74:N74)</f>
        <v>178368</v>
      </c>
      <c r="P74" s="140">
        <f>P22+P48</f>
        <v>164</v>
      </c>
      <c r="Q74" s="165">
        <f>+O74+P74</f>
        <v>178532</v>
      </c>
      <c r="R74" s="39">
        <f t="shared" si="168"/>
        <v>54807</v>
      </c>
      <c r="S74" s="37">
        <f t="shared" si="168"/>
        <v>53985</v>
      </c>
      <c r="T74" s="165">
        <f t="shared" ref="T74" si="171">SUM(R74:S74)</f>
        <v>108792</v>
      </c>
      <c r="U74" s="140">
        <f>U22+U48</f>
        <v>0</v>
      </c>
      <c r="V74" s="165">
        <f>+T74+U74</f>
        <v>108792</v>
      </c>
      <c r="W74" s="40">
        <f t="shared" ref="W74" si="172">IF(Q74=0,0,((V74/Q74)-1)*100)</f>
        <v>-39.063025115945607</v>
      </c>
    </row>
    <row r="75" spans="1:23" ht="13.5" thickBot="1" x14ac:dyDescent="0.25">
      <c r="A75" s="3" t="str">
        <f>IF(ISERROR(F75/G75)," ",IF(F75/G75&gt;0.5,IF(F75/G75&lt;1.5," ","NOT OK"),"NOT OK"))</f>
        <v xml:space="preserve"> </v>
      </c>
      <c r="B75" s="106" t="s">
        <v>23</v>
      </c>
      <c r="C75" s="120">
        <f t="shared" si="166"/>
        <v>521</v>
      </c>
      <c r="D75" s="121">
        <f t="shared" si="166"/>
        <v>520</v>
      </c>
      <c r="E75" s="146">
        <f t="shared" si="166"/>
        <v>1041</v>
      </c>
      <c r="F75" s="120">
        <f t="shared" si="166"/>
        <v>376</v>
      </c>
      <c r="G75" s="121">
        <f t="shared" si="166"/>
        <v>376</v>
      </c>
      <c r="H75" s="146">
        <f t="shared" si="166"/>
        <v>752</v>
      </c>
      <c r="I75" s="137">
        <f>IF(E75=0,0,((H75/E75)-1)*100)</f>
        <v>-27.761767531219984</v>
      </c>
      <c r="J75" s="3"/>
      <c r="L75" s="13" t="s">
        <v>23</v>
      </c>
      <c r="M75" s="39">
        <f t="shared" si="167"/>
        <v>80428</v>
      </c>
      <c r="N75" s="37">
        <f t="shared" si="167"/>
        <v>79661</v>
      </c>
      <c r="O75" s="165">
        <f t="shared" ref="O75" si="173">SUM(M75:N75)</f>
        <v>160089</v>
      </c>
      <c r="P75" s="38">
        <f>P23+P49</f>
        <v>0</v>
      </c>
      <c r="Q75" s="168">
        <f>+O75+P75</f>
        <v>160089</v>
      </c>
      <c r="R75" s="39">
        <f t="shared" si="168"/>
        <v>54066</v>
      </c>
      <c r="S75" s="37">
        <f t="shared" si="168"/>
        <v>54129</v>
      </c>
      <c r="T75" s="165">
        <f t="shared" ref="T75" si="174">SUM(R75:S75)</f>
        <v>108195</v>
      </c>
      <c r="U75" s="38">
        <f>U23+U49</f>
        <v>98</v>
      </c>
      <c r="V75" s="168">
        <f>+T75+U75</f>
        <v>108293</v>
      </c>
      <c r="W75" s="40">
        <f>IF(Q75=0,0,((V75/Q75)-1)*100)</f>
        <v>-32.354502807813155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27">
        <f>+C73+C74+C75</f>
        <v>1698</v>
      </c>
      <c r="D76" s="128">
        <f t="shared" ref="D76" si="175">+D73+D74+D75</f>
        <v>1697</v>
      </c>
      <c r="E76" s="145">
        <f t="shared" ref="E76" si="176">+E73+E74+E75</f>
        <v>3395</v>
      </c>
      <c r="F76" s="127">
        <f t="shared" ref="F76" si="177">+F73+F74+F75</f>
        <v>1180</v>
      </c>
      <c r="G76" s="128">
        <f t="shared" ref="G76" si="178">+G73+G74+G75</f>
        <v>1180</v>
      </c>
      <c r="H76" s="145">
        <f t="shared" ref="H76" si="179">+H73+H74+H75</f>
        <v>2360</v>
      </c>
      <c r="I76" s="130">
        <f>IF(E76=0,0,((H76/E76)-1)*100)</f>
        <v>-30.486008836524302</v>
      </c>
      <c r="J76" s="9"/>
      <c r="K76" s="10"/>
      <c r="L76" s="47" t="s">
        <v>40</v>
      </c>
      <c r="M76" s="49">
        <f>+M73+M74+M75</f>
        <v>258849</v>
      </c>
      <c r="N76" s="475">
        <f t="shared" ref="N76" si="180">+N73+N74+N75</f>
        <v>256380</v>
      </c>
      <c r="O76" s="482">
        <f t="shared" ref="O76" si="181">+O73+O74+O75</f>
        <v>515229</v>
      </c>
      <c r="P76" s="488">
        <f t="shared" ref="P76" si="182">+P73+P74+P75</f>
        <v>164</v>
      </c>
      <c r="Q76" s="167">
        <f t="shared" ref="Q76" si="183">+Q73+Q74+Q75</f>
        <v>515393</v>
      </c>
      <c r="R76" s="49">
        <f t="shared" ref="R76" si="184">+R73+R74+R75</f>
        <v>155474</v>
      </c>
      <c r="S76" s="475">
        <f t="shared" ref="S76" si="185">+S73+S74+S75</f>
        <v>154271</v>
      </c>
      <c r="T76" s="482">
        <f t="shared" ref="T76" si="186">+T73+T74+T75</f>
        <v>309745</v>
      </c>
      <c r="U76" s="488">
        <f t="shared" ref="U76" si="187">+U73+U74+U75</f>
        <v>98</v>
      </c>
      <c r="V76" s="167">
        <f t="shared" ref="V76" si="188">+V73+V74+V75</f>
        <v>309843</v>
      </c>
      <c r="W76" s="50">
        <f>IF(Q76=0,0,((V76/Q76)-1)*100)</f>
        <v>-39.882186991286261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5415</v>
      </c>
      <c r="D77" s="128">
        <f t="shared" ref="D77:H77" si="189">+D68+D72+D76</f>
        <v>5414</v>
      </c>
      <c r="E77" s="510">
        <f t="shared" si="189"/>
        <v>10829</v>
      </c>
      <c r="F77" s="127">
        <f t="shared" si="189"/>
        <v>3199</v>
      </c>
      <c r="G77" s="129">
        <f t="shared" si="189"/>
        <v>3201</v>
      </c>
      <c r="H77" s="299">
        <f t="shared" si="189"/>
        <v>6400</v>
      </c>
      <c r="I77" s="130">
        <f>IF(E77=0,0,((H77/E77)-1)*100)</f>
        <v>-40.89943669775603</v>
      </c>
      <c r="J77" s="3"/>
      <c r="L77" s="41" t="s">
        <v>62</v>
      </c>
      <c r="M77" s="42">
        <f>+M68+M72+M76</f>
        <v>821534</v>
      </c>
      <c r="N77" s="42">
        <f t="shared" ref="N77" si="190">+N68+N72+N76</f>
        <v>826646</v>
      </c>
      <c r="O77" s="511">
        <f t="shared" ref="O77" si="191">+O68+O72+O76</f>
        <v>1648180</v>
      </c>
      <c r="P77" s="42">
        <f t="shared" ref="P77" si="192">+P68+P72+P76</f>
        <v>164</v>
      </c>
      <c r="Q77" s="511">
        <f t="shared" ref="Q77" si="193">+Q68+Q72+Q76</f>
        <v>1648344</v>
      </c>
      <c r="R77" s="42">
        <f t="shared" ref="R77" si="194">+R68+R72+R76</f>
        <v>422165</v>
      </c>
      <c r="S77" s="42">
        <f t="shared" ref="S77" si="195">+S68+S72+S76</f>
        <v>429511</v>
      </c>
      <c r="T77" s="511">
        <f t="shared" ref="T77" si="196">+T68+T72+T76</f>
        <v>851676</v>
      </c>
      <c r="U77" s="42">
        <f t="shared" ref="U77" si="197">+U68+U72+U76</f>
        <v>98</v>
      </c>
      <c r="V77" s="511">
        <f>+V68+V72+V76</f>
        <v>851774</v>
      </c>
      <c r="W77" s="46">
        <f>IF(Q77=0,0,((V77/Q77)-1)*100)</f>
        <v>-48.325470896851627</v>
      </c>
    </row>
    <row r="78" spans="1:23" ht="14.25" thickTop="1" thickBot="1" x14ac:dyDescent="0.25">
      <c r="A78" s="3" t="str">
        <f t="shared" ref="A78" si="198">IF(ISERROR(F78/G78)," ",IF(F78/G78&gt;0.5,IF(F78/G78&lt;1.5," ","NOT OK"),"NOT OK"))</f>
        <v xml:space="preserve"> </v>
      </c>
      <c r="B78" s="126" t="s">
        <v>63</v>
      </c>
      <c r="C78" s="127">
        <f>+C64+C68+C72+C76</f>
        <v>7272</v>
      </c>
      <c r="D78" s="129">
        <f t="shared" ref="D78:H78" si="199">+D64+D68+D72+D76</f>
        <v>7270</v>
      </c>
      <c r="E78" s="299">
        <f t="shared" si="199"/>
        <v>14542</v>
      </c>
      <c r="F78" s="127">
        <f t="shared" si="199"/>
        <v>4983</v>
      </c>
      <c r="G78" s="129">
        <f t="shared" si="199"/>
        <v>4985</v>
      </c>
      <c r="H78" s="299">
        <f t="shared" si="199"/>
        <v>9968</v>
      </c>
      <c r="I78" s="130">
        <f>IF(E78=0,0,((H78/E78)-1)*100)</f>
        <v>-31.453720258561411</v>
      </c>
      <c r="J78" s="3"/>
      <c r="L78" s="472" t="s">
        <v>63</v>
      </c>
      <c r="M78" s="43">
        <f>+M64+M68+M72+M76</f>
        <v>1119543</v>
      </c>
      <c r="N78" s="474">
        <f t="shared" ref="N78:V78" si="200">+N64+N68+N72+N76</f>
        <v>1120462</v>
      </c>
      <c r="O78" s="478">
        <f t="shared" si="200"/>
        <v>2240005</v>
      </c>
      <c r="P78" s="487">
        <f t="shared" si="200"/>
        <v>164</v>
      </c>
      <c r="Q78" s="301">
        <f t="shared" si="200"/>
        <v>2240169</v>
      </c>
      <c r="R78" s="43">
        <f t="shared" si="200"/>
        <v>721513</v>
      </c>
      <c r="S78" s="474">
        <f t="shared" si="200"/>
        <v>723405</v>
      </c>
      <c r="T78" s="478">
        <f t="shared" si="200"/>
        <v>1444918</v>
      </c>
      <c r="U78" s="487">
        <f t="shared" si="200"/>
        <v>284</v>
      </c>
      <c r="V78" s="301">
        <f t="shared" si="200"/>
        <v>1445202</v>
      </c>
      <c r="W78" s="46">
        <f>IF(Q78=0,0,((V78/Q78)-1)*100)</f>
        <v>-35.486920852846367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13.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311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3" ht="6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v>0</v>
      </c>
      <c r="N87" s="76">
        <v>0</v>
      </c>
      <c r="O87" s="178">
        <f t="shared" ref="O87:O89" si="201">+M87+N87</f>
        <v>0</v>
      </c>
      <c r="P87" s="77">
        <v>0</v>
      </c>
      <c r="Q87" s="178">
        <f t="shared" ref="Q87" si="202">O87+P87</f>
        <v>0</v>
      </c>
      <c r="R87" s="75">
        <v>0</v>
      </c>
      <c r="S87" s="76">
        <v>0</v>
      </c>
      <c r="T87" s="178">
        <f t="shared" ref="T87:T89" si="203">+R87+S87</f>
        <v>0</v>
      </c>
      <c r="U87" s="77">
        <v>0</v>
      </c>
      <c r="V87" s="178">
        <f t="shared" ref="V87:V89" si="204">T87+U87</f>
        <v>0</v>
      </c>
      <c r="W87" s="503">
        <f>IF(Q87=0,0,((V87/Q87)-1)*100)</f>
        <v>0</v>
      </c>
    </row>
    <row r="88" spans="12:23" x14ac:dyDescent="0.2">
      <c r="L88" s="59" t="s">
        <v>11</v>
      </c>
      <c r="M88" s="75">
        <v>0</v>
      </c>
      <c r="N88" s="76">
        <v>0</v>
      </c>
      <c r="O88" s="178">
        <f t="shared" si="201"/>
        <v>0</v>
      </c>
      <c r="P88" s="77">
        <v>0</v>
      </c>
      <c r="Q88" s="178">
        <f>O88+P88</f>
        <v>0</v>
      </c>
      <c r="R88" s="75">
        <v>0</v>
      </c>
      <c r="S88" s="76">
        <v>0</v>
      </c>
      <c r="T88" s="178">
        <f>+R88+S88</f>
        <v>0</v>
      </c>
      <c r="U88" s="77">
        <v>0</v>
      </c>
      <c r="V88" s="178">
        <f>T88+U88</f>
        <v>0</v>
      </c>
      <c r="W88" s="503">
        <f>IF(Q88=0,0,((V88/Q88)-1)*100)</f>
        <v>0</v>
      </c>
    </row>
    <row r="89" spans="12:23" ht="13.5" thickBot="1" x14ac:dyDescent="0.25">
      <c r="L89" s="64" t="s">
        <v>12</v>
      </c>
      <c r="M89" s="75">
        <v>0</v>
      </c>
      <c r="N89" s="76">
        <v>0</v>
      </c>
      <c r="O89" s="178">
        <f t="shared" si="201"/>
        <v>0</v>
      </c>
      <c r="P89" s="77">
        <v>0</v>
      </c>
      <c r="Q89" s="178">
        <f t="shared" ref="Q89" si="205">O89+P89</f>
        <v>0</v>
      </c>
      <c r="R89" s="75">
        <v>0</v>
      </c>
      <c r="S89" s="76">
        <v>0</v>
      </c>
      <c r="T89" s="178">
        <f t="shared" si="203"/>
        <v>0</v>
      </c>
      <c r="U89" s="77">
        <v>0</v>
      </c>
      <c r="V89" s="178">
        <f t="shared" si="204"/>
        <v>0</v>
      </c>
      <c r="W89" s="503">
        <f>IF(Q89=0,0,((V89/Q89)-1)*100)</f>
        <v>0</v>
      </c>
    </row>
    <row r="90" spans="12:23" ht="14.25" thickTop="1" thickBot="1" x14ac:dyDescent="0.25">
      <c r="L90" s="79" t="s">
        <v>57</v>
      </c>
      <c r="M90" s="80">
        <f t="shared" ref="M90:Q90" si="206">+M87+M88+M89</f>
        <v>0</v>
      </c>
      <c r="N90" s="81">
        <f t="shared" si="206"/>
        <v>0</v>
      </c>
      <c r="O90" s="179">
        <f t="shared" si="206"/>
        <v>0</v>
      </c>
      <c r="P90" s="80">
        <f t="shared" si="206"/>
        <v>0</v>
      </c>
      <c r="Q90" s="179">
        <f t="shared" si="206"/>
        <v>0</v>
      </c>
      <c r="R90" s="80">
        <f t="shared" ref="R90:V90" si="207">+R87+R88+R89</f>
        <v>0</v>
      </c>
      <c r="S90" s="81">
        <f t="shared" si="207"/>
        <v>0</v>
      </c>
      <c r="T90" s="179">
        <f t="shared" si="207"/>
        <v>0</v>
      </c>
      <c r="U90" s="80">
        <f t="shared" si="207"/>
        <v>0</v>
      </c>
      <c r="V90" s="179">
        <f t="shared" si="207"/>
        <v>0</v>
      </c>
      <c r="W90" s="338">
        <f t="shared" ref="W90:W91" si="208">IF(Q90=0,0,((V90/Q90)-1)*100)</f>
        <v>0</v>
      </c>
    </row>
    <row r="91" spans="12:23" ht="13.5" thickTop="1" x14ac:dyDescent="0.2">
      <c r="L91" s="59" t="s">
        <v>13</v>
      </c>
      <c r="M91" s="75">
        <v>0</v>
      </c>
      <c r="N91" s="75">
        <v>0</v>
      </c>
      <c r="O91" s="178">
        <f t="shared" ref="O91" si="209">+M91+N91</f>
        <v>0</v>
      </c>
      <c r="P91" s="77">
        <v>0</v>
      </c>
      <c r="Q91" s="178">
        <f>O91+P91</f>
        <v>0</v>
      </c>
      <c r="R91" s="75">
        <v>0</v>
      </c>
      <c r="S91" s="75">
        <v>0</v>
      </c>
      <c r="T91" s="178">
        <f>R91+S91</f>
        <v>0</v>
      </c>
      <c r="U91" s="77">
        <v>0</v>
      </c>
      <c r="V91" s="178">
        <f>T91+U91</f>
        <v>0</v>
      </c>
      <c r="W91" s="503">
        <f t="shared" si="208"/>
        <v>0</v>
      </c>
    </row>
    <row r="92" spans="12:23" x14ac:dyDescent="0.2">
      <c r="L92" s="59" t="s">
        <v>14</v>
      </c>
      <c r="M92" s="75">
        <v>0</v>
      </c>
      <c r="N92" s="75">
        <v>0</v>
      </c>
      <c r="O92" s="178">
        <f>+M92+N92</f>
        <v>0</v>
      </c>
      <c r="P92" s="77">
        <v>0</v>
      </c>
      <c r="Q92" s="178">
        <f>O92+P92</f>
        <v>0</v>
      </c>
      <c r="R92" s="75">
        <v>0</v>
      </c>
      <c r="S92" s="75">
        <v>0</v>
      </c>
      <c r="T92" s="178">
        <f t="shared" ref="T92:T94" si="210">R92+S92</f>
        <v>0</v>
      </c>
      <c r="U92" s="77">
        <v>0</v>
      </c>
      <c r="V92" s="178">
        <f>T92+U92</f>
        <v>0</v>
      </c>
      <c r="W92" s="503">
        <f>IF(Q92=0,0,((V92/Q92)-1)*100)</f>
        <v>0</v>
      </c>
    </row>
    <row r="93" spans="12:23" ht="13.5" thickBot="1" x14ac:dyDescent="0.25">
      <c r="L93" s="59" t="s">
        <v>15</v>
      </c>
      <c r="M93" s="75">
        <v>0</v>
      </c>
      <c r="N93" s="75">
        <v>0</v>
      </c>
      <c r="O93" s="178">
        <f>+M93+N93</f>
        <v>0</v>
      </c>
      <c r="P93" s="77">
        <v>0</v>
      </c>
      <c r="Q93" s="178">
        <f>O93+P93</f>
        <v>0</v>
      </c>
      <c r="R93" s="75">
        <v>0</v>
      </c>
      <c r="S93" s="75">
        <v>0</v>
      </c>
      <c r="T93" s="178">
        <f t="shared" si="210"/>
        <v>0</v>
      </c>
      <c r="U93" s="77">
        <v>0</v>
      </c>
      <c r="V93" s="178">
        <f>T93+U93</f>
        <v>0</v>
      </c>
      <c r="W93" s="503">
        <f>IF(Q93=0,0,((V93/Q93)-1)*100)</f>
        <v>0</v>
      </c>
    </row>
    <row r="94" spans="12:23" ht="14.25" thickTop="1" thickBot="1" x14ac:dyDescent="0.25">
      <c r="L94" s="79" t="s">
        <v>61</v>
      </c>
      <c r="M94" s="80">
        <f>+M91+M92+M93</f>
        <v>0</v>
      </c>
      <c r="N94" s="81">
        <f t="shared" ref="N94" si="211">+N91+N92+N93</f>
        <v>0</v>
      </c>
      <c r="O94" s="179">
        <f t="shared" ref="O94" si="212">+O91+O92+O93</f>
        <v>0</v>
      </c>
      <c r="P94" s="80">
        <f t="shared" ref="P94" si="213">+P91+P92+P93</f>
        <v>0</v>
      </c>
      <c r="Q94" s="179">
        <f t="shared" ref="Q94" si="214">+Q91+Q92+Q93</f>
        <v>0</v>
      </c>
      <c r="R94" s="80">
        <f>+R91+R92+R93</f>
        <v>0</v>
      </c>
      <c r="S94" s="81">
        <f>+S91+S92+S93</f>
        <v>0</v>
      </c>
      <c r="T94" s="179">
        <f t="shared" si="210"/>
        <v>0</v>
      </c>
      <c r="U94" s="80">
        <f t="shared" ref="U94" si="215">+U91+U92+U93</f>
        <v>0</v>
      </c>
      <c r="V94" s="179">
        <f t="shared" ref="V94" si="216">+V91+V92+V93</f>
        <v>0</v>
      </c>
      <c r="W94" s="338">
        <f t="shared" ref="W94" si="217">IF(Q94=0,0,((V94/Q94)-1)*100)</f>
        <v>0</v>
      </c>
    </row>
    <row r="95" spans="12:23" ht="13.5" thickTop="1" x14ac:dyDescent="0.2">
      <c r="L95" s="59" t="s">
        <v>16</v>
      </c>
      <c r="M95" s="75">
        <v>0</v>
      </c>
      <c r="N95" s="76">
        <v>0</v>
      </c>
      <c r="O95" s="178">
        <f>+M95+N95</f>
        <v>0</v>
      </c>
      <c r="P95" s="77">
        <v>0</v>
      </c>
      <c r="Q95" s="178">
        <f>O95+P95</f>
        <v>0</v>
      </c>
      <c r="R95" s="75">
        <v>0</v>
      </c>
      <c r="S95" s="76">
        <v>0</v>
      </c>
      <c r="T95" s="178">
        <f>+R95+S95</f>
        <v>0</v>
      </c>
      <c r="U95" s="77">
        <v>0</v>
      </c>
      <c r="V95" s="178">
        <f>T95+U95</f>
        <v>0</v>
      </c>
      <c r="W95" s="503">
        <f>IF(Q95=0,0,((V95/Q95)-1)*100)</f>
        <v>0</v>
      </c>
    </row>
    <row r="96" spans="12:23" x14ac:dyDescent="0.2">
      <c r="L96" s="59" t="s">
        <v>66</v>
      </c>
      <c r="M96" s="75">
        <v>0</v>
      </c>
      <c r="N96" s="76">
        <v>0</v>
      </c>
      <c r="O96" s="178">
        <f>+M96+N96</f>
        <v>0</v>
      </c>
      <c r="P96" s="77">
        <v>0</v>
      </c>
      <c r="Q96" s="178">
        <f>O96+P96</f>
        <v>0</v>
      </c>
      <c r="R96" s="75">
        <v>0</v>
      </c>
      <c r="S96" s="76">
        <v>0</v>
      </c>
      <c r="T96" s="178">
        <f>+R96+S96</f>
        <v>0</v>
      </c>
      <c r="U96" s="77">
        <v>0</v>
      </c>
      <c r="V96" s="178">
        <f>T96+U96</f>
        <v>0</v>
      </c>
      <c r="W96" s="503">
        <f t="shared" ref="W96" si="218">IF(Q96=0,0,((V96/Q96)-1)*100)</f>
        <v>0</v>
      </c>
    </row>
    <row r="97" spans="1:23" ht="13.5" thickBot="1" x14ac:dyDescent="0.25">
      <c r="L97" s="59" t="s">
        <v>18</v>
      </c>
      <c r="M97" s="75">
        <v>0</v>
      </c>
      <c r="N97" s="76">
        <v>0</v>
      </c>
      <c r="O97" s="180">
        <f>+M97+N97</f>
        <v>0</v>
      </c>
      <c r="P97" s="83">
        <v>0</v>
      </c>
      <c r="Q97" s="180">
        <f>O97+P97</f>
        <v>0</v>
      </c>
      <c r="R97" s="75">
        <v>0</v>
      </c>
      <c r="S97" s="76">
        <v>0</v>
      </c>
      <c r="T97" s="180">
        <f>+R97+S97</f>
        <v>0</v>
      </c>
      <c r="U97" s="83">
        <v>0</v>
      </c>
      <c r="V97" s="180">
        <f>T97+U97</f>
        <v>0</v>
      </c>
      <c r="W97" s="503">
        <f>IF(Q97=0,0,((V97/Q97)-1)*100)</f>
        <v>0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0</v>
      </c>
      <c r="N98" s="85">
        <f t="shared" ref="N98:V98" si="219">+N95+N96+N97</f>
        <v>0</v>
      </c>
      <c r="O98" s="181">
        <f t="shared" si="219"/>
        <v>0</v>
      </c>
      <c r="P98" s="86">
        <f t="shared" si="219"/>
        <v>0</v>
      </c>
      <c r="Q98" s="181">
        <f t="shared" si="219"/>
        <v>0</v>
      </c>
      <c r="R98" s="85">
        <f t="shared" si="219"/>
        <v>0</v>
      </c>
      <c r="S98" s="85">
        <f t="shared" si="219"/>
        <v>0</v>
      </c>
      <c r="T98" s="181">
        <f t="shared" si="219"/>
        <v>0</v>
      </c>
      <c r="U98" s="86">
        <f t="shared" si="219"/>
        <v>0</v>
      </c>
      <c r="V98" s="181">
        <f t="shared" si="219"/>
        <v>0</v>
      </c>
      <c r="W98" s="504">
        <f>IF(Q98=0,0,((V98/Q98)-1)*100)</f>
        <v>0</v>
      </c>
    </row>
    <row r="99" spans="1:23" ht="13.5" thickTop="1" x14ac:dyDescent="0.2">
      <c r="L99" s="59" t="s">
        <v>21</v>
      </c>
      <c r="M99" s="75">
        <v>0</v>
      </c>
      <c r="N99" s="76">
        <v>0</v>
      </c>
      <c r="O99" s="180">
        <f>+M99+N99</f>
        <v>0</v>
      </c>
      <c r="P99" s="88">
        <v>0</v>
      </c>
      <c r="Q99" s="180">
        <f>O99+P99</f>
        <v>0</v>
      </c>
      <c r="R99" s="75">
        <v>0</v>
      </c>
      <c r="S99" s="76">
        <v>0</v>
      </c>
      <c r="T99" s="180">
        <f>+R99+S99</f>
        <v>0</v>
      </c>
      <c r="U99" s="88">
        <v>0</v>
      </c>
      <c r="V99" s="180">
        <f>T99+U99</f>
        <v>0</v>
      </c>
      <c r="W99" s="503">
        <f>IF(Q99=0,0,((V99/Q99)-1)*100)</f>
        <v>0</v>
      </c>
    </row>
    <row r="100" spans="1:23" x14ac:dyDescent="0.2">
      <c r="L100" s="59" t="s">
        <v>22</v>
      </c>
      <c r="M100" s="75">
        <v>0</v>
      </c>
      <c r="N100" s="76">
        <v>0</v>
      </c>
      <c r="O100" s="180">
        <f t="shared" ref="O100" si="220">+M100+N100</f>
        <v>0</v>
      </c>
      <c r="P100" s="77">
        <v>0</v>
      </c>
      <c r="Q100" s="180">
        <f>O100+P100</f>
        <v>0</v>
      </c>
      <c r="R100" s="75">
        <v>0</v>
      </c>
      <c r="S100" s="76">
        <v>0</v>
      </c>
      <c r="T100" s="180">
        <f t="shared" ref="T100" si="221">+R100+S100</f>
        <v>0</v>
      </c>
      <c r="U100" s="77">
        <v>0</v>
      </c>
      <c r="V100" s="180">
        <f>T100+U100</f>
        <v>0</v>
      </c>
      <c r="W100" s="503">
        <f t="shared" ref="W100" si="222">IF(Q100=0,0,((V100/Q100)-1)*100)</f>
        <v>0</v>
      </c>
    </row>
    <row r="101" spans="1:23" ht="13.5" thickBot="1" x14ac:dyDescent="0.25">
      <c r="L101" s="59" t="s">
        <v>23</v>
      </c>
      <c r="M101" s="75">
        <v>0</v>
      </c>
      <c r="N101" s="76">
        <v>0</v>
      </c>
      <c r="O101" s="180">
        <f>+M101+N101</f>
        <v>0</v>
      </c>
      <c r="P101" s="77">
        <v>0</v>
      </c>
      <c r="Q101" s="180">
        <f>O101+P101</f>
        <v>0</v>
      </c>
      <c r="R101" s="75">
        <v>0</v>
      </c>
      <c r="S101" s="76">
        <v>0</v>
      </c>
      <c r="T101" s="180">
        <f>+R101+S101</f>
        <v>0</v>
      </c>
      <c r="U101" s="77">
        <v>0</v>
      </c>
      <c r="V101" s="180">
        <f>T101+U101</f>
        <v>0</v>
      </c>
      <c r="W101" s="503">
        <f>IF(Q101=0,0,((V101/Q101)-1)*100)</f>
        <v>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0</v>
      </c>
      <c r="N102" s="85">
        <f t="shared" ref="N102:V102" si="223">+N99+N100+N101</f>
        <v>0</v>
      </c>
      <c r="O102" s="181">
        <f t="shared" si="223"/>
        <v>0</v>
      </c>
      <c r="P102" s="86">
        <f t="shared" si="223"/>
        <v>0</v>
      </c>
      <c r="Q102" s="181">
        <f t="shared" si="223"/>
        <v>0</v>
      </c>
      <c r="R102" s="85">
        <f t="shared" si="223"/>
        <v>0</v>
      </c>
      <c r="S102" s="85">
        <f t="shared" si="223"/>
        <v>0</v>
      </c>
      <c r="T102" s="181">
        <f t="shared" si="223"/>
        <v>0</v>
      </c>
      <c r="U102" s="86">
        <f t="shared" si="223"/>
        <v>0</v>
      </c>
      <c r="V102" s="181">
        <f t="shared" si="223"/>
        <v>0</v>
      </c>
      <c r="W102" s="504">
        <f>IF(Q102=0,0,((V102/Q102)-1)*100)</f>
        <v>0</v>
      </c>
    </row>
    <row r="103" spans="1:23" ht="14.25" thickTop="1" thickBot="1" x14ac:dyDescent="0.25">
      <c r="L103" s="79" t="s">
        <v>62</v>
      </c>
      <c r="M103" s="80">
        <f>+M94+M98+M102</f>
        <v>0</v>
      </c>
      <c r="N103" s="81">
        <f t="shared" ref="N103:V103" si="224">+N94+N98+N102</f>
        <v>0</v>
      </c>
      <c r="O103" s="175">
        <f t="shared" si="224"/>
        <v>0</v>
      </c>
      <c r="P103" s="80">
        <f t="shared" si="224"/>
        <v>0</v>
      </c>
      <c r="Q103" s="175">
        <f t="shared" si="224"/>
        <v>0</v>
      </c>
      <c r="R103" s="80">
        <f t="shared" si="224"/>
        <v>0</v>
      </c>
      <c r="S103" s="81">
        <f t="shared" si="224"/>
        <v>0</v>
      </c>
      <c r="T103" s="175">
        <f t="shared" si="224"/>
        <v>0</v>
      </c>
      <c r="U103" s="80">
        <f t="shared" si="224"/>
        <v>0</v>
      </c>
      <c r="V103" s="175">
        <f t="shared" si="224"/>
        <v>0</v>
      </c>
      <c r="W103" s="338">
        <f t="shared" ref="W103" si="225">IF(Q103=0,0,((V103/Q103)-1)*100)</f>
        <v>0</v>
      </c>
    </row>
    <row r="104" spans="1:23" ht="14.25" thickTop="1" thickBot="1" x14ac:dyDescent="0.25">
      <c r="L104" s="79" t="s">
        <v>63</v>
      </c>
      <c r="M104" s="80">
        <f>+M90+M94+M98+M102</f>
        <v>0</v>
      </c>
      <c r="N104" s="81">
        <f t="shared" ref="N104:V104" si="226">+N90+N94+N98+N102</f>
        <v>0</v>
      </c>
      <c r="O104" s="175">
        <f t="shared" si="226"/>
        <v>0</v>
      </c>
      <c r="P104" s="80">
        <f t="shared" si="226"/>
        <v>0</v>
      </c>
      <c r="Q104" s="175">
        <f t="shared" si="226"/>
        <v>0</v>
      </c>
      <c r="R104" s="80">
        <f t="shared" si="226"/>
        <v>0</v>
      </c>
      <c r="S104" s="81">
        <f t="shared" si="226"/>
        <v>0</v>
      </c>
      <c r="T104" s="175">
        <f t="shared" si="226"/>
        <v>0</v>
      </c>
      <c r="U104" s="80">
        <f t="shared" si="226"/>
        <v>0</v>
      </c>
      <c r="V104" s="175">
        <f t="shared" si="226"/>
        <v>0</v>
      </c>
      <c r="W104" s="338">
        <f>IF(Q104=0,0,((V104/Q104)-1)*100)</f>
        <v>0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3.5" customHeight="1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311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v>24</v>
      </c>
      <c r="N113" s="76">
        <v>55</v>
      </c>
      <c r="O113" s="178">
        <f>M113+N113</f>
        <v>79</v>
      </c>
      <c r="P113" s="77">
        <v>0</v>
      </c>
      <c r="Q113" s="178">
        <f>O113+P113</f>
        <v>79</v>
      </c>
      <c r="R113" s="75">
        <v>13.802</v>
      </c>
      <c r="S113" s="76">
        <v>36.518000000000001</v>
      </c>
      <c r="T113" s="178">
        <f>R113+S113</f>
        <v>50.32</v>
      </c>
      <c r="U113" s="77">
        <v>0</v>
      </c>
      <c r="V113" s="178">
        <f>T113+U113</f>
        <v>50.32</v>
      </c>
      <c r="W113" s="78">
        <f>IF(Q113=0,0,((V113/Q113)-1)*100)</f>
        <v>-36.303797468354425</v>
      </c>
    </row>
    <row r="114" spans="1:23" x14ac:dyDescent="0.2">
      <c r="L114" s="59" t="s">
        <v>11</v>
      </c>
      <c r="M114" s="75">
        <v>28</v>
      </c>
      <c r="N114" s="76">
        <v>58</v>
      </c>
      <c r="O114" s="178">
        <f>M114+N114</f>
        <v>86</v>
      </c>
      <c r="P114" s="77">
        <v>0</v>
      </c>
      <c r="Q114" s="178">
        <f>O114+P114</f>
        <v>86</v>
      </c>
      <c r="R114" s="75">
        <v>14</v>
      </c>
      <c r="S114" s="76">
        <v>33</v>
      </c>
      <c r="T114" s="178">
        <f>R114+S114</f>
        <v>47</v>
      </c>
      <c r="U114" s="77">
        <v>0</v>
      </c>
      <c r="V114" s="178">
        <f>T114+U114</f>
        <v>47</v>
      </c>
      <c r="W114" s="78">
        <f>IF(Q114=0,0,((V114/Q114)-1)*100)</f>
        <v>-45.348837209302332</v>
      </c>
    </row>
    <row r="115" spans="1:23" ht="13.5" thickBot="1" x14ac:dyDescent="0.25">
      <c r="L115" s="64" t="s">
        <v>12</v>
      </c>
      <c r="M115" s="75">
        <v>30</v>
      </c>
      <c r="N115" s="76">
        <v>65</v>
      </c>
      <c r="O115" s="178">
        <f>M115+N115</f>
        <v>95</v>
      </c>
      <c r="P115" s="77">
        <v>0</v>
      </c>
      <c r="Q115" s="178">
        <f t="shared" ref="Q115" si="227">O115+P115</f>
        <v>95</v>
      </c>
      <c r="R115" s="75">
        <v>13</v>
      </c>
      <c r="S115" s="76">
        <v>37</v>
      </c>
      <c r="T115" s="178">
        <f>R115+S115</f>
        <v>50</v>
      </c>
      <c r="U115" s="77">
        <v>0</v>
      </c>
      <c r="V115" s="178">
        <f t="shared" ref="V115" si="228">T115+U115</f>
        <v>50</v>
      </c>
      <c r="W115" s="78">
        <f>IF(Q115=0,0,((V115/Q115)-1)*100)</f>
        <v>-47.368421052631582</v>
      </c>
    </row>
    <row r="116" spans="1:23" ht="14.25" thickTop="1" thickBot="1" x14ac:dyDescent="0.25">
      <c r="L116" s="79" t="s">
        <v>57</v>
      </c>
      <c r="M116" s="80">
        <f t="shared" ref="M116:Q116" si="229">+M113+M114+M115</f>
        <v>82</v>
      </c>
      <c r="N116" s="81">
        <f t="shared" si="229"/>
        <v>178</v>
      </c>
      <c r="O116" s="179">
        <f t="shared" si="229"/>
        <v>260</v>
      </c>
      <c r="P116" s="80">
        <f t="shared" si="229"/>
        <v>0</v>
      </c>
      <c r="Q116" s="179">
        <f t="shared" si="229"/>
        <v>260</v>
      </c>
      <c r="R116" s="80">
        <f t="shared" ref="R116:V116" si="230">+R113+R114+R115</f>
        <v>40.802</v>
      </c>
      <c r="S116" s="81">
        <f t="shared" si="230"/>
        <v>106.518</v>
      </c>
      <c r="T116" s="179">
        <f t="shared" si="230"/>
        <v>147.32</v>
      </c>
      <c r="U116" s="80">
        <f t="shared" si="230"/>
        <v>0</v>
      </c>
      <c r="V116" s="179">
        <f t="shared" si="230"/>
        <v>147.32</v>
      </c>
      <c r="W116" s="82">
        <f t="shared" ref="W116:W117" si="231">IF(Q116=0,0,((V116/Q116)-1)*100)</f>
        <v>-43.338461538461537</v>
      </c>
    </row>
    <row r="117" spans="1:23" ht="13.5" thickTop="1" x14ac:dyDescent="0.2">
      <c r="L117" s="59" t="s">
        <v>13</v>
      </c>
      <c r="M117" s="75">
        <v>26</v>
      </c>
      <c r="N117" s="76">
        <v>65</v>
      </c>
      <c r="O117" s="178">
        <f>M117+N117</f>
        <v>91</v>
      </c>
      <c r="P117" s="77">
        <v>0</v>
      </c>
      <c r="Q117" s="178">
        <f>O117+P117</f>
        <v>91</v>
      </c>
      <c r="R117" s="75">
        <v>14</v>
      </c>
      <c r="S117" s="76">
        <v>32</v>
      </c>
      <c r="T117" s="178">
        <f>R117+S117</f>
        <v>46</v>
      </c>
      <c r="U117" s="77">
        <v>0</v>
      </c>
      <c r="V117" s="178">
        <f>T117+U117</f>
        <v>46</v>
      </c>
      <c r="W117" s="78">
        <f t="shared" si="231"/>
        <v>-49.450549450549453</v>
      </c>
    </row>
    <row r="118" spans="1:23" x14ac:dyDescent="0.2">
      <c r="L118" s="59" t="s">
        <v>14</v>
      </c>
      <c r="M118" s="75">
        <v>25</v>
      </c>
      <c r="N118" s="76">
        <v>59</v>
      </c>
      <c r="O118" s="178">
        <f>M118+N118</f>
        <v>84</v>
      </c>
      <c r="P118" s="77">
        <v>0</v>
      </c>
      <c r="Q118" s="178">
        <f>O118+P118</f>
        <v>84</v>
      </c>
      <c r="R118" s="75">
        <v>13</v>
      </c>
      <c r="S118" s="76">
        <v>25</v>
      </c>
      <c r="T118" s="178">
        <f>R118+S118</f>
        <v>38</v>
      </c>
      <c r="U118" s="77">
        <v>0</v>
      </c>
      <c r="V118" s="178">
        <f>T118+U118</f>
        <v>38</v>
      </c>
      <c r="W118" s="78">
        <f>IF(Q118=0,0,((V118/Q118)-1)*100)</f>
        <v>-54.761904761904766</v>
      </c>
    </row>
    <row r="119" spans="1:23" ht="13.5" thickBot="1" x14ac:dyDescent="0.25">
      <c r="L119" s="59" t="s">
        <v>15</v>
      </c>
      <c r="M119" s="75">
        <v>20</v>
      </c>
      <c r="N119" s="76">
        <v>69</v>
      </c>
      <c r="O119" s="178">
        <f>M119+N119</f>
        <v>89</v>
      </c>
      <c r="P119" s="77">
        <v>0</v>
      </c>
      <c r="Q119" s="178">
        <f>O119+P119</f>
        <v>89</v>
      </c>
      <c r="R119" s="75">
        <v>7</v>
      </c>
      <c r="S119" s="76">
        <v>18</v>
      </c>
      <c r="T119" s="178">
        <f>R119+S119</f>
        <v>25</v>
      </c>
      <c r="U119" s="77">
        <v>0</v>
      </c>
      <c r="V119" s="178">
        <f>T119+U119</f>
        <v>25</v>
      </c>
      <c r="W119" s="78">
        <f>IF(Q119=0,0,((V119/Q119)-1)*100)</f>
        <v>-71.910112359550567</v>
      </c>
    </row>
    <row r="120" spans="1:23" ht="14.25" thickTop="1" thickBot="1" x14ac:dyDescent="0.25">
      <c r="L120" s="79" t="s">
        <v>61</v>
      </c>
      <c r="M120" s="80">
        <f>+M117+M118+M119</f>
        <v>71</v>
      </c>
      <c r="N120" s="81">
        <f t="shared" ref="N120:V120" si="232">+N117+N118+N119</f>
        <v>193</v>
      </c>
      <c r="O120" s="179">
        <f t="shared" si="232"/>
        <v>264</v>
      </c>
      <c r="P120" s="80">
        <f t="shared" si="232"/>
        <v>0</v>
      </c>
      <c r="Q120" s="179">
        <f t="shared" si="232"/>
        <v>264</v>
      </c>
      <c r="R120" s="80">
        <f>+R117+R118+R119</f>
        <v>34</v>
      </c>
      <c r="S120" s="81">
        <f>+S117+S118+S119</f>
        <v>75</v>
      </c>
      <c r="T120" s="179">
        <f t="shared" si="232"/>
        <v>109</v>
      </c>
      <c r="U120" s="80">
        <f t="shared" si="232"/>
        <v>0</v>
      </c>
      <c r="V120" s="179">
        <f t="shared" si="232"/>
        <v>109</v>
      </c>
      <c r="W120" s="82">
        <f t="shared" ref="W120" si="233">IF(Q120=0,0,((V120/Q120)-1)*100)</f>
        <v>-58.712121212121218</v>
      </c>
    </row>
    <row r="121" spans="1:23" ht="13.5" thickTop="1" x14ac:dyDescent="0.2">
      <c r="L121" s="59" t="s">
        <v>16</v>
      </c>
      <c r="M121" s="75">
        <v>13</v>
      </c>
      <c r="N121" s="76">
        <v>60</v>
      </c>
      <c r="O121" s="178">
        <f>SUM(M121:N121)</f>
        <v>73</v>
      </c>
      <c r="P121" s="77">
        <v>0</v>
      </c>
      <c r="Q121" s="178">
        <f>O121+P121</f>
        <v>73</v>
      </c>
      <c r="R121" s="75">
        <v>0</v>
      </c>
      <c r="S121" s="76">
        <v>1</v>
      </c>
      <c r="T121" s="178">
        <f>SUM(R121:S121)</f>
        <v>1</v>
      </c>
      <c r="U121" s="77">
        <v>0</v>
      </c>
      <c r="V121" s="178">
        <f>T121+U121</f>
        <v>1</v>
      </c>
      <c r="W121" s="78">
        <f>IF(Q121=0,0,((V121/Q121)-1)*100)</f>
        <v>-98.630136986301366</v>
      </c>
    </row>
    <row r="122" spans="1:23" x14ac:dyDescent="0.2">
      <c r="L122" s="59" t="s">
        <v>66</v>
      </c>
      <c r="M122" s="75">
        <v>12</v>
      </c>
      <c r="N122" s="76">
        <v>46</v>
      </c>
      <c r="O122" s="178">
        <f>SUM(M122:N122)</f>
        <v>58</v>
      </c>
      <c r="P122" s="77">
        <v>0</v>
      </c>
      <c r="Q122" s="178">
        <f>O122+P122</f>
        <v>58</v>
      </c>
      <c r="R122" s="75">
        <v>2</v>
      </c>
      <c r="S122" s="76">
        <v>17</v>
      </c>
      <c r="T122" s="178">
        <f>SUM(R122:S122)</f>
        <v>19</v>
      </c>
      <c r="U122" s="77">
        <v>0</v>
      </c>
      <c r="V122" s="178">
        <f>T122+U122</f>
        <v>19</v>
      </c>
      <c r="W122" s="78">
        <f t="shared" ref="W122" si="234">IF(Q122=0,0,((V122/Q122)-1)*100)</f>
        <v>-67.241379310344826</v>
      </c>
    </row>
    <row r="123" spans="1:23" ht="13.5" thickBot="1" x14ac:dyDescent="0.25">
      <c r="L123" s="59" t="s">
        <v>18</v>
      </c>
      <c r="M123" s="75">
        <v>11</v>
      </c>
      <c r="N123" s="76">
        <v>29</v>
      </c>
      <c r="O123" s="180">
        <f>SUM(M123:N123)</f>
        <v>40</v>
      </c>
      <c r="P123" s="83">
        <v>0</v>
      </c>
      <c r="Q123" s="180">
        <f>O123+P123</f>
        <v>40</v>
      </c>
      <c r="R123" s="75">
        <v>8</v>
      </c>
      <c r="S123" s="76">
        <v>14</v>
      </c>
      <c r="T123" s="180">
        <f>SUM(R123:S123)</f>
        <v>22</v>
      </c>
      <c r="U123" s="83">
        <v>0</v>
      </c>
      <c r="V123" s="180">
        <f>T123+U123</f>
        <v>22</v>
      </c>
      <c r="W123" s="78">
        <f>IF(Q123=0,0,((V123/Q123)-1)*100)</f>
        <v>-44.999999999999993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36</v>
      </c>
      <c r="N124" s="85">
        <f t="shared" ref="N124" si="235">+N121+N122+N123</f>
        <v>135</v>
      </c>
      <c r="O124" s="181">
        <f t="shared" ref="O124" si="236">+O121+O122+O123</f>
        <v>171</v>
      </c>
      <c r="P124" s="86">
        <f t="shared" ref="P124" si="237">+P121+P122+P123</f>
        <v>0</v>
      </c>
      <c r="Q124" s="181">
        <f t="shared" ref="Q124" si="238">+Q121+Q122+Q123</f>
        <v>171</v>
      </c>
      <c r="R124" s="85">
        <f t="shared" ref="R124" si="239">+R121+R122+R123</f>
        <v>10</v>
      </c>
      <c r="S124" s="85">
        <f t="shared" ref="S124" si="240">+S121+S122+S123</f>
        <v>32</v>
      </c>
      <c r="T124" s="181">
        <f t="shared" ref="T124" si="241">+T121+T122+T123</f>
        <v>42</v>
      </c>
      <c r="U124" s="86">
        <f t="shared" ref="U124" si="242">+U121+U122+U123</f>
        <v>0</v>
      </c>
      <c r="V124" s="181">
        <f t="shared" ref="V124" si="243">+V121+V122+V123</f>
        <v>42</v>
      </c>
      <c r="W124" s="82">
        <f>IF(Q124=0,0,((V124/Q124)-1)*100)</f>
        <v>-75.438596491228068</v>
      </c>
    </row>
    <row r="125" spans="1:23" ht="13.5" thickTop="1" x14ac:dyDescent="0.2">
      <c r="A125" s="324"/>
      <c r="K125" s="324"/>
      <c r="L125" s="59" t="s">
        <v>21</v>
      </c>
      <c r="M125" s="75">
        <v>14.558</v>
      </c>
      <c r="N125" s="76">
        <v>35.031999999999996</v>
      </c>
      <c r="O125" s="180">
        <f>SUM(M125:N125)</f>
        <v>49.589999999999996</v>
      </c>
      <c r="P125" s="88">
        <v>0</v>
      </c>
      <c r="Q125" s="180">
        <f>O125+P125</f>
        <v>49.589999999999996</v>
      </c>
      <c r="R125" s="75">
        <v>14</v>
      </c>
      <c r="S125" s="76">
        <v>15</v>
      </c>
      <c r="T125" s="180">
        <f>SUM(R125:S125)</f>
        <v>29</v>
      </c>
      <c r="U125" s="88">
        <v>0</v>
      </c>
      <c r="V125" s="180">
        <f>T125+U125</f>
        <v>29</v>
      </c>
      <c r="W125" s="78">
        <f>IF(Q125=0,0,((V125/Q125)-1)*100)</f>
        <v>-41.520467836257303</v>
      </c>
    </row>
    <row r="126" spans="1:23" x14ac:dyDescent="0.2">
      <c r="A126" s="324"/>
      <c r="K126" s="324"/>
      <c r="L126" s="59" t="s">
        <v>22</v>
      </c>
      <c r="M126" s="75">
        <v>12.995000000000001</v>
      </c>
      <c r="N126" s="76">
        <v>37.671999999999997</v>
      </c>
      <c r="O126" s="180">
        <f>SUM(M126:N126)</f>
        <v>50.667000000000002</v>
      </c>
      <c r="P126" s="77">
        <v>0</v>
      </c>
      <c r="Q126" s="180">
        <f>O126+P126</f>
        <v>50.667000000000002</v>
      </c>
      <c r="R126" s="75">
        <v>13</v>
      </c>
      <c r="S126" s="76">
        <v>22</v>
      </c>
      <c r="T126" s="180">
        <f>SUM(R126:S126)</f>
        <v>35</v>
      </c>
      <c r="U126" s="77">
        <v>0</v>
      </c>
      <c r="V126" s="180">
        <f>T126+U126</f>
        <v>35</v>
      </c>
      <c r="W126" s="78">
        <f t="shared" ref="W126" si="244">IF(Q126=0,0,((V126/Q126)-1)*100)</f>
        <v>-30.921507095348055</v>
      </c>
    </row>
    <row r="127" spans="1:23" ht="13.5" thickBot="1" x14ac:dyDescent="0.25">
      <c r="A127" s="324"/>
      <c r="K127" s="324"/>
      <c r="L127" s="59" t="s">
        <v>23</v>
      </c>
      <c r="M127" s="75">
        <v>12</v>
      </c>
      <c r="N127" s="76">
        <v>31</v>
      </c>
      <c r="O127" s="180">
        <f>SUM(M127:N127)</f>
        <v>43</v>
      </c>
      <c r="P127" s="77">
        <v>0</v>
      </c>
      <c r="Q127" s="180">
        <f>O127+P127</f>
        <v>43</v>
      </c>
      <c r="R127" s="75">
        <v>14</v>
      </c>
      <c r="S127" s="76">
        <v>20</v>
      </c>
      <c r="T127" s="180">
        <f>SUM(R127:S127)</f>
        <v>34</v>
      </c>
      <c r="U127" s="77">
        <v>0</v>
      </c>
      <c r="V127" s="180">
        <f>T127+U127</f>
        <v>34</v>
      </c>
      <c r="W127" s="78">
        <f>IF(Q127=0,0,((V127/Q127)-1)*100)</f>
        <v>-20.93023255813954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39.552999999999997</v>
      </c>
      <c r="N128" s="85">
        <f t="shared" ref="N128:V128" si="245">+N125+N126+N127</f>
        <v>103.70399999999999</v>
      </c>
      <c r="O128" s="181">
        <f t="shared" si="245"/>
        <v>143.25700000000001</v>
      </c>
      <c r="P128" s="86">
        <f t="shared" si="245"/>
        <v>0</v>
      </c>
      <c r="Q128" s="181">
        <f t="shared" si="245"/>
        <v>143.25700000000001</v>
      </c>
      <c r="R128" s="85">
        <f t="shared" si="245"/>
        <v>41</v>
      </c>
      <c r="S128" s="85">
        <f t="shared" si="245"/>
        <v>57</v>
      </c>
      <c r="T128" s="181">
        <f t="shared" si="245"/>
        <v>98</v>
      </c>
      <c r="U128" s="86">
        <f t="shared" si="245"/>
        <v>0</v>
      </c>
      <c r="V128" s="181">
        <f t="shared" si="245"/>
        <v>98</v>
      </c>
      <c r="W128" s="82">
        <f>IF(Q128=0,0,((V128/Q128)-1)*100)</f>
        <v>-31.591475460186935</v>
      </c>
    </row>
    <row r="129" spans="12:23" ht="14.25" thickTop="1" thickBot="1" x14ac:dyDescent="0.25">
      <c r="L129" s="79" t="s">
        <v>62</v>
      </c>
      <c r="M129" s="80">
        <f>+M120+M124+M128</f>
        <v>146.553</v>
      </c>
      <c r="N129" s="81">
        <f t="shared" ref="N129:V129" si="246">+N120+N124+N128</f>
        <v>431.70400000000001</v>
      </c>
      <c r="O129" s="175">
        <f t="shared" si="246"/>
        <v>578.25700000000006</v>
      </c>
      <c r="P129" s="80">
        <f t="shared" si="246"/>
        <v>0</v>
      </c>
      <c r="Q129" s="175">
        <f t="shared" si="246"/>
        <v>578.25700000000006</v>
      </c>
      <c r="R129" s="80">
        <f t="shared" si="246"/>
        <v>85</v>
      </c>
      <c r="S129" s="81">
        <f t="shared" si="246"/>
        <v>164</v>
      </c>
      <c r="T129" s="175">
        <f t="shared" si="246"/>
        <v>249</v>
      </c>
      <c r="U129" s="80">
        <f t="shared" si="246"/>
        <v>0</v>
      </c>
      <c r="V129" s="175">
        <f t="shared" si="246"/>
        <v>249</v>
      </c>
      <c r="W129" s="82">
        <f t="shared" ref="W129" si="247">IF(Q129=0,0,((V129/Q129)-1)*100)</f>
        <v>-56.939561475261002</v>
      </c>
    </row>
    <row r="130" spans="12:23" ht="14.25" thickTop="1" thickBot="1" x14ac:dyDescent="0.25">
      <c r="L130" s="79" t="s">
        <v>63</v>
      </c>
      <c r="M130" s="80">
        <f>+M116+M120+M124+M128</f>
        <v>228.553</v>
      </c>
      <c r="N130" s="81">
        <f t="shared" ref="N130:V130" si="248">+N116+N120+N124+N128</f>
        <v>609.70399999999995</v>
      </c>
      <c r="O130" s="175">
        <f t="shared" si="248"/>
        <v>838.25700000000006</v>
      </c>
      <c r="P130" s="80">
        <f t="shared" si="248"/>
        <v>0</v>
      </c>
      <c r="Q130" s="175">
        <f t="shared" si="248"/>
        <v>838.25700000000006</v>
      </c>
      <c r="R130" s="80">
        <f t="shared" si="248"/>
        <v>125.80199999999999</v>
      </c>
      <c r="S130" s="81">
        <f t="shared" si="248"/>
        <v>270.51800000000003</v>
      </c>
      <c r="T130" s="175">
        <f t="shared" si="248"/>
        <v>396.32</v>
      </c>
      <c r="U130" s="80">
        <f t="shared" si="248"/>
        <v>0</v>
      </c>
      <c r="V130" s="175">
        <f t="shared" si="248"/>
        <v>396.32</v>
      </c>
      <c r="W130" s="82">
        <f>IF(Q130=0,0,((V130/Q130)-1)*100)</f>
        <v>-52.720943576969837</v>
      </c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3.5" customHeight="1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311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6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249">+M87+M113</f>
        <v>24</v>
      </c>
      <c r="N139" s="76">
        <f t="shared" si="249"/>
        <v>55</v>
      </c>
      <c r="O139" s="178">
        <f>M139+N139</f>
        <v>79</v>
      </c>
      <c r="P139" s="77">
        <f>+P87+P113</f>
        <v>0</v>
      </c>
      <c r="Q139" s="186">
        <f>O139+P139</f>
        <v>79</v>
      </c>
      <c r="R139" s="75">
        <f t="shared" ref="R139:S141" si="250">+R87+R113</f>
        <v>13.802</v>
      </c>
      <c r="S139" s="76">
        <f t="shared" si="250"/>
        <v>36.518000000000001</v>
      </c>
      <c r="T139" s="178">
        <f>R139+S139</f>
        <v>50.32</v>
      </c>
      <c r="U139" s="77">
        <f>+U87+U113</f>
        <v>0</v>
      </c>
      <c r="V139" s="186">
        <f>T139+U139</f>
        <v>50.32</v>
      </c>
      <c r="W139" s="78">
        <f>IF(Q139=0,0,((V139/Q139)-1)*100)</f>
        <v>-36.303797468354425</v>
      </c>
    </row>
    <row r="140" spans="12:23" x14ac:dyDescent="0.2">
      <c r="L140" s="59" t="s">
        <v>11</v>
      </c>
      <c r="M140" s="75">
        <f t="shared" si="249"/>
        <v>28</v>
      </c>
      <c r="N140" s="76">
        <f t="shared" si="249"/>
        <v>58</v>
      </c>
      <c r="O140" s="178">
        <f>M140+N140</f>
        <v>86</v>
      </c>
      <c r="P140" s="77">
        <f>+P88+P114</f>
        <v>0</v>
      </c>
      <c r="Q140" s="186">
        <f>O140+P140</f>
        <v>86</v>
      </c>
      <c r="R140" s="75">
        <f t="shared" si="250"/>
        <v>14</v>
      </c>
      <c r="S140" s="76">
        <f t="shared" si="250"/>
        <v>33</v>
      </c>
      <c r="T140" s="178">
        <f>R140+S140</f>
        <v>47</v>
      </c>
      <c r="U140" s="77">
        <f>+U88+U114</f>
        <v>0</v>
      </c>
      <c r="V140" s="186">
        <f>T140+U140</f>
        <v>47</v>
      </c>
      <c r="W140" s="78">
        <f>IF(Q140=0,0,((V140/Q140)-1)*100)</f>
        <v>-45.348837209302332</v>
      </c>
    </row>
    <row r="141" spans="12:23" ht="13.5" thickBot="1" x14ac:dyDescent="0.25">
      <c r="L141" s="64" t="s">
        <v>12</v>
      </c>
      <c r="M141" s="75">
        <f t="shared" si="249"/>
        <v>30</v>
      </c>
      <c r="N141" s="76">
        <f t="shared" si="249"/>
        <v>65</v>
      </c>
      <c r="O141" s="178">
        <f>M141+N141</f>
        <v>95</v>
      </c>
      <c r="P141" s="77">
        <f>+P89+P115</f>
        <v>0</v>
      </c>
      <c r="Q141" s="186">
        <f>O141+P141</f>
        <v>95</v>
      </c>
      <c r="R141" s="75">
        <f t="shared" si="250"/>
        <v>13</v>
      </c>
      <c r="S141" s="76">
        <f t="shared" si="250"/>
        <v>37</v>
      </c>
      <c r="T141" s="178">
        <f>R141+S141</f>
        <v>50</v>
      </c>
      <c r="U141" s="77">
        <f>+U89+U115</f>
        <v>0</v>
      </c>
      <c r="V141" s="186">
        <f>T141+U141</f>
        <v>50</v>
      </c>
      <c r="W141" s="78">
        <f>IF(Q141=0,0,((V141/Q141)-1)*100)</f>
        <v>-47.368421052631582</v>
      </c>
    </row>
    <row r="142" spans="12:23" ht="14.25" thickTop="1" thickBot="1" x14ac:dyDescent="0.25">
      <c r="L142" s="79" t="s">
        <v>57</v>
      </c>
      <c r="M142" s="80">
        <f t="shared" ref="M142:Q142" si="251">+M139+M140+M141</f>
        <v>82</v>
      </c>
      <c r="N142" s="81">
        <f t="shared" si="251"/>
        <v>178</v>
      </c>
      <c r="O142" s="179">
        <f t="shared" si="251"/>
        <v>260</v>
      </c>
      <c r="P142" s="80">
        <f t="shared" si="251"/>
        <v>0</v>
      </c>
      <c r="Q142" s="179">
        <f t="shared" si="251"/>
        <v>260</v>
      </c>
      <c r="R142" s="80">
        <f t="shared" ref="R142:V142" si="252">+R139+R140+R141</f>
        <v>40.802</v>
      </c>
      <c r="S142" s="81">
        <f t="shared" si="252"/>
        <v>106.518</v>
      </c>
      <c r="T142" s="179">
        <f t="shared" si="252"/>
        <v>147.32</v>
      </c>
      <c r="U142" s="80">
        <f t="shared" si="252"/>
        <v>0</v>
      </c>
      <c r="V142" s="179">
        <f t="shared" si="252"/>
        <v>147.32</v>
      </c>
      <c r="W142" s="82">
        <f t="shared" ref="W142" si="253">IF(Q142=0,0,((V142/Q142)-1)*100)</f>
        <v>-43.338461538461537</v>
      </c>
    </row>
    <row r="143" spans="12:23" ht="13.5" thickTop="1" x14ac:dyDescent="0.2">
      <c r="L143" s="59" t="s">
        <v>13</v>
      </c>
      <c r="M143" s="75">
        <f t="shared" ref="M143:N145" si="254">+M91+M117</f>
        <v>26</v>
      </c>
      <c r="N143" s="76">
        <f t="shared" si="254"/>
        <v>65</v>
      </c>
      <c r="O143" s="178">
        <f t="shared" ref="O143" si="255">M143+N143</f>
        <v>91</v>
      </c>
      <c r="P143" s="77">
        <f>+P91+P117</f>
        <v>0</v>
      </c>
      <c r="Q143" s="186">
        <f>O143+P143</f>
        <v>91</v>
      </c>
      <c r="R143" s="75">
        <f t="shared" ref="R143:S145" si="256">+R91+R117</f>
        <v>14</v>
      </c>
      <c r="S143" s="76">
        <f t="shared" si="256"/>
        <v>32</v>
      </c>
      <c r="T143" s="178">
        <f>R143+S143</f>
        <v>46</v>
      </c>
      <c r="U143" s="77">
        <f>+U91+U117</f>
        <v>0</v>
      </c>
      <c r="V143" s="186">
        <f>T143+U143</f>
        <v>46</v>
      </c>
      <c r="W143" s="78">
        <f>IF(Q143=0,0,((V143/Q143)-1)*100)</f>
        <v>-49.450549450549453</v>
      </c>
    </row>
    <row r="144" spans="12:23" x14ac:dyDescent="0.2">
      <c r="L144" s="59" t="s">
        <v>14</v>
      </c>
      <c r="M144" s="75">
        <f t="shared" si="254"/>
        <v>25</v>
      </c>
      <c r="N144" s="76">
        <f t="shared" si="254"/>
        <v>59</v>
      </c>
      <c r="O144" s="178">
        <f>M144+N144</f>
        <v>84</v>
      </c>
      <c r="P144" s="77">
        <f>+P92+P118</f>
        <v>0</v>
      </c>
      <c r="Q144" s="186">
        <f>O144+P144</f>
        <v>84</v>
      </c>
      <c r="R144" s="75">
        <f t="shared" si="256"/>
        <v>13</v>
      </c>
      <c r="S144" s="76">
        <f t="shared" si="256"/>
        <v>25</v>
      </c>
      <c r="T144" s="178">
        <f t="shared" ref="T144:T147" si="257">R144+S144</f>
        <v>38</v>
      </c>
      <c r="U144" s="77">
        <f>+U92+U118</f>
        <v>0</v>
      </c>
      <c r="V144" s="186">
        <f>T144+U144</f>
        <v>38</v>
      </c>
      <c r="W144" s="78">
        <f>IF(Q144=0,0,((V144/Q144)-1)*100)</f>
        <v>-54.761904761904766</v>
      </c>
    </row>
    <row r="145" spans="1:23" ht="13.5" thickBot="1" x14ac:dyDescent="0.25">
      <c r="L145" s="59" t="s">
        <v>15</v>
      </c>
      <c r="M145" s="75">
        <f t="shared" si="254"/>
        <v>20</v>
      </c>
      <c r="N145" s="76">
        <f t="shared" si="254"/>
        <v>69</v>
      </c>
      <c r="O145" s="178">
        <f>M145+N145</f>
        <v>89</v>
      </c>
      <c r="P145" s="77">
        <f>+P93+P119</f>
        <v>0</v>
      </c>
      <c r="Q145" s="186">
        <f>O145+P145</f>
        <v>89</v>
      </c>
      <c r="R145" s="75">
        <f t="shared" si="256"/>
        <v>7</v>
      </c>
      <c r="S145" s="76">
        <f t="shared" si="256"/>
        <v>18</v>
      </c>
      <c r="T145" s="178">
        <f t="shared" si="257"/>
        <v>25</v>
      </c>
      <c r="U145" s="77">
        <f>+U93+U119</f>
        <v>0</v>
      </c>
      <c r="V145" s="186">
        <f>T145+U145</f>
        <v>25</v>
      </c>
      <c r="W145" s="78">
        <f>IF(Q145=0,0,((V145/Q145)-1)*100)</f>
        <v>-71.910112359550567</v>
      </c>
    </row>
    <row r="146" spans="1:23" ht="14.25" thickTop="1" thickBot="1" x14ac:dyDescent="0.25">
      <c r="L146" s="79" t="s">
        <v>61</v>
      </c>
      <c r="M146" s="80">
        <f>+M143+M144+M145</f>
        <v>71</v>
      </c>
      <c r="N146" s="81">
        <f t="shared" ref="N146:V146" si="258">+N143+N144+N145</f>
        <v>193</v>
      </c>
      <c r="O146" s="179">
        <f t="shared" si="258"/>
        <v>264</v>
      </c>
      <c r="P146" s="80">
        <f t="shared" si="258"/>
        <v>0</v>
      </c>
      <c r="Q146" s="179">
        <f t="shared" si="258"/>
        <v>264</v>
      </c>
      <c r="R146" s="80">
        <f>+R143+R144+R145</f>
        <v>34</v>
      </c>
      <c r="S146" s="81">
        <f>+S143+S144+S145</f>
        <v>75</v>
      </c>
      <c r="T146" s="179">
        <f t="shared" si="257"/>
        <v>109</v>
      </c>
      <c r="U146" s="80">
        <f t="shared" si="258"/>
        <v>0</v>
      </c>
      <c r="V146" s="179">
        <f t="shared" si="258"/>
        <v>109</v>
      </c>
      <c r="W146" s="82">
        <f t="shared" ref="W146" si="259">IF(Q146=0,0,((V146/Q146)-1)*100)</f>
        <v>-58.712121212121218</v>
      </c>
    </row>
    <row r="147" spans="1:23" ht="13.5" thickTop="1" x14ac:dyDescent="0.2">
      <c r="L147" s="59" t="s">
        <v>16</v>
      </c>
      <c r="M147" s="75">
        <f t="shared" ref="M147:N149" si="260">+M95+M121</f>
        <v>13</v>
      </c>
      <c r="N147" s="76">
        <f t="shared" si="260"/>
        <v>60</v>
      </c>
      <c r="O147" s="178">
        <f>M147+N147</f>
        <v>73</v>
      </c>
      <c r="P147" s="77">
        <f>+P95+P121</f>
        <v>0</v>
      </c>
      <c r="Q147" s="186">
        <f>O147+P147</f>
        <v>73</v>
      </c>
      <c r="R147" s="75">
        <f t="shared" ref="R147:S149" si="261">+R95+R121</f>
        <v>0</v>
      </c>
      <c r="S147" s="76">
        <f t="shared" si="261"/>
        <v>1</v>
      </c>
      <c r="T147" s="178">
        <f t="shared" si="257"/>
        <v>1</v>
      </c>
      <c r="U147" s="77">
        <f>+U95+U121</f>
        <v>0</v>
      </c>
      <c r="V147" s="186">
        <f>T147+U147</f>
        <v>1</v>
      </c>
      <c r="W147" s="78">
        <f t="shared" ref="W147" si="262">IF(Q147=0,0,((V147/Q147)-1)*100)</f>
        <v>-98.630136986301366</v>
      </c>
    </row>
    <row r="148" spans="1:23" x14ac:dyDescent="0.2">
      <c r="L148" s="59" t="s">
        <v>66</v>
      </c>
      <c r="M148" s="75">
        <f t="shared" si="260"/>
        <v>12</v>
      </c>
      <c r="N148" s="76">
        <f t="shared" si="260"/>
        <v>46</v>
      </c>
      <c r="O148" s="178">
        <f>M148+N148</f>
        <v>58</v>
      </c>
      <c r="P148" s="77">
        <f>+P96+P122</f>
        <v>0</v>
      </c>
      <c r="Q148" s="186">
        <f>O148+P148</f>
        <v>58</v>
      </c>
      <c r="R148" s="75">
        <f t="shared" si="261"/>
        <v>2</v>
      </c>
      <c r="S148" s="76">
        <f t="shared" si="261"/>
        <v>17</v>
      </c>
      <c r="T148" s="178">
        <f>R148+S148</f>
        <v>19</v>
      </c>
      <c r="U148" s="77">
        <f>+U96+U122</f>
        <v>0</v>
      </c>
      <c r="V148" s="186">
        <f>T148+U148</f>
        <v>19</v>
      </c>
      <c r="W148" s="78">
        <f t="shared" ref="W148" si="263">IF(Q148=0,0,((V148/Q148)-1)*100)</f>
        <v>-67.241379310344826</v>
      </c>
    </row>
    <row r="149" spans="1:23" ht="13.5" thickBot="1" x14ac:dyDescent="0.25">
      <c r="L149" s="59" t="s">
        <v>18</v>
      </c>
      <c r="M149" s="75">
        <f t="shared" si="260"/>
        <v>11</v>
      </c>
      <c r="N149" s="76">
        <f t="shared" si="260"/>
        <v>29</v>
      </c>
      <c r="O149" s="180">
        <f>M149+N149</f>
        <v>40</v>
      </c>
      <c r="P149" s="83">
        <f>+P97+P123</f>
        <v>0</v>
      </c>
      <c r="Q149" s="186">
        <f>O149+P149</f>
        <v>40</v>
      </c>
      <c r="R149" s="75">
        <f t="shared" si="261"/>
        <v>8</v>
      </c>
      <c r="S149" s="76">
        <f t="shared" si="261"/>
        <v>14</v>
      </c>
      <c r="T149" s="180">
        <f>R149+S149</f>
        <v>22</v>
      </c>
      <c r="U149" s="83">
        <f>+U97+U123</f>
        <v>0</v>
      </c>
      <c r="V149" s="186">
        <f>T149+U149</f>
        <v>22</v>
      </c>
      <c r="W149" s="78">
        <f>IF(Q149=0,0,((V149/Q149)-1)*100)</f>
        <v>-44.999999999999993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36</v>
      </c>
      <c r="N150" s="85">
        <f t="shared" ref="N150" si="264">+N147+N148+N149</f>
        <v>135</v>
      </c>
      <c r="O150" s="181">
        <f t="shared" ref="O150" si="265">+O147+O148+O149</f>
        <v>171</v>
      </c>
      <c r="P150" s="86">
        <f t="shared" ref="P150" si="266">+P147+P148+P149</f>
        <v>0</v>
      </c>
      <c r="Q150" s="181">
        <f t="shared" ref="Q150" si="267">+Q147+Q148+Q149</f>
        <v>171</v>
      </c>
      <c r="R150" s="85">
        <f t="shared" ref="R150" si="268">+R147+R148+R149</f>
        <v>10</v>
      </c>
      <c r="S150" s="85">
        <f t="shared" ref="S150" si="269">+S147+S148+S149</f>
        <v>32</v>
      </c>
      <c r="T150" s="181">
        <f t="shared" ref="T150" si="270">+T147+T148+T149</f>
        <v>42</v>
      </c>
      <c r="U150" s="86">
        <f t="shared" ref="U150" si="271">+U147+U148+U149</f>
        <v>0</v>
      </c>
      <c r="V150" s="181">
        <f t="shared" ref="V150" si="272">+V147+V148+V149</f>
        <v>42</v>
      </c>
      <c r="W150" s="82">
        <f t="shared" ref="W150" si="273">IF(Q150=0,0,((V150/Q150)-1)*100)</f>
        <v>-75.438596491228068</v>
      </c>
    </row>
    <row r="151" spans="1:23" ht="13.5" thickTop="1" x14ac:dyDescent="0.2">
      <c r="L151" s="59" t="s">
        <v>21</v>
      </c>
      <c r="M151" s="75">
        <f t="shared" ref="M151:N153" si="274">+M99+M125</f>
        <v>14.558</v>
      </c>
      <c r="N151" s="76">
        <f t="shared" si="274"/>
        <v>35.031999999999996</v>
      </c>
      <c r="O151" s="180">
        <f>M151+N151</f>
        <v>49.589999999999996</v>
      </c>
      <c r="P151" s="88">
        <f>+P99+P125</f>
        <v>0</v>
      </c>
      <c r="Q151" s="186">
        <f>O151+P151</f>
        <v>49.589999999999996</v>
      </c>
      <c r="R151" s="75">
        <f t="shared" ref="R151:S153" si="275">+R99+R125</f>
        <v>14</v>
      </c>
      <c r="S151" s="76">
        <f t="shared" si="275"/>
        <v>15</v>
      </c>
      <c r="T151" s="180">
        <f>R151+S151</f>
        <v>29</v>
      </c>
      <c r="U151" s="88">
        <f>+U99+U125</f>
        <v>0</v>
      </c>
      <c r="V151" s="186">
        <f>T151+U151</f>
        <v>29</v>
      </c>
      <c r="W151" s="78">
        <f>IF(Q151=0,0,((V151/Q151)-1)*100)</f>
        <v>-41.520467836257303</v>
      </c>
    </row>
    <row r="152" spans="1:23" x14ac:dyDescent="0.2">
      <c r="L152" s="59" t="s">
        <v>22</v>
      </c>
      <c r="M152" s="75">
        <f t="shared" si="274"/>
        <v>12.995000000000001</v>
      </c>
      <c r="N152" s="76">
        <f t="shared" si="274"/>
        <v>37.671999999999997</v>
      </c>
      <c r="O152" s="180">
        <f t="shared" ref="O152" si="276">M152+N152</f>
        <v>50.667000000000002</v>
      </c>
      <c r="P152" s="77">
        <f>+P100+P126</f>
        <v>0</v>
      </c>
      <c r="Q152" s="186">
        <f>O152+P152</f>
        <v>50.667000000000002</v>
      </c>
      <c r="R152" s="75">
        <f t="shared" si="275"/>
        <v>13</v>
      </c>
      <c r="S152" s="76">
        <f t="shared" si="275"/>
        <v>22</v>
      </c>
      <c r="T152" s="180">
        <f t="shared" ref="T152" si="277">R152+S152</f>
        <v>35</v>
      </c>
      <c r="U152" s="77">
        <f>+U100+U126</f>
        <v>0</v>
      </c>
      <c r="V152" s="186">
        <f>T152+U152</f>
        <v>35</v>
      </c>
      <c r="W152" s="78">
        <f t="shared" ref="W152" si="278">IF(Q152=0,0,((V152/Q152)-1)*100)</f>
        <v>-30.921507095348055</v>
      </c>
    </row>
    <row r="153" spans="1:23" ht="13.5" thickBot="1" x14ac:dyDescent="0.25">
      <c r="A153" s="324"/>
      <c r="K153" s="324"/>
      <c r="L153" s="59" t="s">
        <v>23</v>
      </c>
      <c r="M153" s="75">
        <f t="shared" si="274"/>
        <v>12</v>
      </c>
      <c r="N153" s="76">
        <f t="shared" si="274"/>
        <v>31</v>
      </c>
      <c r="O153" s="180">
        <f>M153+N153</f>
        <v>43</v>
      </c>
      <c r="P153" s="77">
        <f>+P101+P127</f>
        <v>0</v>
      </c>
      <c r="Q153" s="186">
        <f>O153+P153</f>
        <v>43</v>
      </c>
      <c r="R153" s="75">
        <f t="shared" si="275"/>
        <v>14</v>
      </c>
      <c r="S153" s="76">
        <f t="shared" si="275"/>
        <v>20</v>
      </c>
      <c r="T153" s="180">
        <f>R153+S153</f>
        <v>34</v>
      </c>
      <c r="U153" s="77">
        <f>+U101+U127</f>
        <v>0</v>
      </c>
      <c r="V153" s="186">
        <f>T153+U153</f>
        <v>34</v>
      </c>
      <c r="W153" s="78">
        <f>IF(Q153=0,0,((V153/Q153)-1)*100)</f>
        <v>-20.93023255813954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39.552999999999997</v>
      </c>
      <c r="N154" s="85">
        <f t="shared" ref="N154:V154" si="279">+N151+N152+N153</f>
        <v>103.70399999999999</v>
      </c>
      <c r="O154" s="181">
        <f t="shared" si="279"/>
        <v>143.25700000000001</v>
      </c>
      <c r="P154" s="86">
        <f t="shared" si="279"/>
        <v>0</v>
      </c>
      <c r="Q154" s="181">
        <f t="shared" si="279"/>
        <v>143.25700000000001</v>
      </c>
      <c r="R154" s="85">
        <f t="shared" si="279"/>
        <v>41</v>
      </c>
      <c r="S154" s="85">
        <f t="shared" si="279"/>
        <v>57</v>
      </c>
      <c r="T154" s="181">
        <f t="shared" si="279"/>
        <v>98</v>
      </c>
      <c r="U154" s="86">
        <f t="shared" si="279"/>
        <v>0</v>
      </c>
      <c r="V154" s="181">
        <f t="shared" si="279"/>
        <v>98</v>
      </c>
      <c r="W154" s="82">
        <f t="shared" ref="W154" si="280">IF(Q154=0,0,((V154/Q154)-1)*100)</f>
        <v>-31.591475460186935</v>
      </c>
    </row>
    <row r="155" spans="1:23" ht="14.25" thickTop="1" thickBot="1" x14ac:dyDescent="0.25">
      <c r="L155" s="79" t="s">
        <v>62</v>
      </c>
      <c r="M155" s="80">
        <f>+M146+M150+M154</f>
        <v>146.553</v>
      </c>
      <c r="N155" s="81">
        <f t="shared" ref="N155:V155" si="281">+N146+N150+N154</f>
        <v>431.70400000000001</v>
      </c>
      <c r="O155" s="175">
        <f t="shared" si="281"/>
        <v>578.25700000000006</v>
      </c>
      <c r="P155" s="80">
        <f t="shared" si="281"/>
        <v>0</v>
      </c>
      <c r="Q155" s="175">
        <f t="shared" si="281"/>
        <v>578.25700000000006</v>
      </c>
      <c r="R155" s="80">
        <f t="shared" si="281"/>
        <v>85</v>
      </c>
      <c r="S155" s="81">
        <f t="shared" si="281"/>
        <v>164</v>
      </c>
      <c r="T155" s="175">
        <f t="shared" si="281"/>
        <v>249</v>
      </c>
      <c r="U155" s="80">
        <f t="shared" si="281"/>
        <v>0</v>
      </c>
      <c r="V155" s="175">
        <f t="shared" si="281"/>
        <v>249</v>
      </c>
      <c r="W155" s="82">
        <f t="shared" ref="W155:W156" si="282">IF(Q155=0,0,((V155/Q155)-1)*100)</f>
        <v>-56.939561475261002</v>
      </c>
    </row>
    <row r="156" spans="1:23" ht="14.25" thickTop="1" thickBot="1" x14ac:dyDescent="0.25">
      <c r="L156" s="79" t="s">
        <v>63</v>
      </c>
      <c r="M156" s="80">
        <f>+M142+M146+M150+M154</f>
        <v>228.553</v>
      </c>
      <c r="N156" s="81">
        <f t="shared" ref="N156:V156" si="283">+N142+N146+N150+N154</f>
        <v>609.70399999999995</v>
      </c>
      <c r="O156" s="175">
        <f t="shared" si="283"/>
        <v>838.25700000000006</v>
      </c>
      <c r="P156" s="80">
        <f t="shared" si="283"/>
        <v>0</v>
      </c>
      <c r="Q156" s="175">
        <f t="shared" si="283"/>
        <v>838.25700000000006</v>
      </c>
      <c r="R156" s="80">
        <f t="shared" si="283"/>
        <v>125.80199999999999</v>
      </c>
      <c r="S156" s="81">
        <f t="shared" si="283"/>
        <v>270.51800000000003</v>
      </c>
      <c r="T156" s="175">
        <f t="shared" si="283"/>
        <v>396.32</v>
      </c>
      <c r="U156" s="80">
        <f t="shared" si="283"/>
        <v>0</v>
      </c>
      <c r="V156" s="175">
        <f t="shared" si="283"/>
        <v>396.32</v>
      </c>
      <c r="W156" s="82">
        <f t="shared" si="282"/>
        <v>-52.720943576969837</v>
      </c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13.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8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284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:V167" si="285">T165+U165</f>
        <v>0</v>
      </c>
      <c r="W165" s="341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41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286"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si="285"/>
        <v>0</v>
      </c>
      <c r="W167" s="341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287">+M165+M166+M167</f>
        <v>0</v>
      </c>
      <c r="N168" s="241">
        <f t="shared" si="287"/>
        <v>0</v>
      </c>
      <c r="O168" s="242">
        <f t="shared" si="287"/>
        <v>0</v>
      </c>
      <c r="P168" s="240">
        <f t="shared" si="287"/>
        <v>0</v>
      </c>
      <c r="Q168" s="242">
        <f t="shared" si="287"/>
        <v>0</v>
      </c>
      <c r="R168" s="240">
        <f t="shared" ref="R168:V168" si="288">+R165+R166+R167</f>
        <v>0</v>
      </c>
      <c r="S168" s="241">
        <f t="shared" si="288"/>
        <v>0</v>
      </c>
      <c r="T168" s="242">
        <f t="shared" si="288"/>
        <v>0</v>
      </c>
      <c r="U168" s="240">
        <f t="shared" si="288"/>
        <v>0</v>
      </c>
      <c r="V168" s="242">
        <f t="shared" si="288"/>
        <v>0</v>
      </c>
      <c r="W168" s="340">
        <f t="shared" ref="W168:W169" si="289">IF(Q168=0,0,((V168/Q168)-1)*100)</f>
        <v>0</v>
      </c>
    </row>
    <row r="169" spans="12:23" ht="13.5" thickTop="1" x14ac:dyDescent="0.2">
      <c r="L169" s="218" t="s">
        <v>13</v>
      </c>
      <c r="M169" s="234">
        <v>0</v>
      </c>
      <c r="N169" s="234">
        <v>0</v>
      </c>
      <c r="O169" s="236">
        <f>M169+N169</f>
        <v>0</v>
      </c>
      <c r="P169" s="237">
        <v>0</v>
      </c>
      <c r="Q169" s="236">
        <f>O169+P169</f>
        <v>0</v>
      </c>
      <c r="R169" s="234">
        <v>0</v>
      </c>
      <c r="S169" s="234">
        <v>0</v>
      </c>
      <c r="T169" s="236">
        <f>SUM(R169:S169)</f>
        <v>0</v>
      </c>
      <c r="U169" s="237">
        <v>0</v>
      </c>
      <c r="V169" s="236">
        <f>T169+U169</f>
        <v>0</v>
      </c>
      <c r="W169" s="341">
        <f t="shared" si="289"/>
        <v>0</v>
      </c>
    </row>
    <row r="170" spans="12:23" x14ac:dyDescent="0.2">
      <c r="L170" s="218" t="s">
        <v>14</v>
      </c>
      <c r="M170" s="234">
        <v>0</v>
      </c>
      <c r="N170" s="234">
        <v>0</v>
      </c>
      <c r="O170" s="236">
        <f>M170+N170</f>
        <v>0</v>
      </c>
      <c r="P170" s="237">
        <v>0</v>
      </c>
      <c r="Q170" s="236">
        <f>O170+P170</f>
        <v>0</v>
      </c>
      <c r="R170" s="234">
        <v>0</v>
      </c>
      <c r="S170" s="234">
        <v>0</v>
      </c>
      <c r="T170" s="236">
        <f t="shared" ref="T170:T177" si="290">SUM(R170:S170)</f>
        <v>0</v>
      </c>
      <c r="U170" s="237">
        <v>0</v>
      </c>
      <c r="V170" s="236">
        <f>T170+U170</f>
        <v>0</v>
      </c>
      <c r="W170" s="341">
        <f>IF(Q170=0,0,((V170/Q170)-1)*100)</f>
        <v>0</v>
      </c>
    </row>
    <row r="171" spans="12:23" ht="13.5" thickBot="1" x14ac:dyDescent="0.25">
      <c r="L171" s="218" t="s">
        <v>15</v>
      </c>
      <c r="M171" s="234">
        <v>0</v>
      </c>
      <c r="N171" s="234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4">
        <v>0</v>
      </c>
      <c r="T171" s="236">
        <f t="shared" si="290"/>
        <v>0</v>
      </c>
      <c r="U171" s="237">
        <v>0</v>
      </c>
      <c r="V171" s="236">
        <f>T171+U171</f>
        <v>0</v>
      </c>
      <c r="W171" s="341">
        <f>IF(Q171=0,0,((V171/Q171)-1)*100)</f>
        <v>0</v>
      </c>
    </row>
    <row r="172" spans="12:23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291">+N169+N170+N171</f>
        <v>0</v>
      </c>
      <c r="O172" s="242">
        <f t="shared" si="291"/>
        <v>0</v>
      </c>
      <c r="P172" s="240">
        <f t="shared" si="291"/>
        <v>0</v>
      </c>
      <c r="Q172" s="242">
        <f t="shared" si="291"/>
        <v>0</v>
      </c>
      <c r="R172" s="240">
        <f>+R169+R170+R171</f>
        <v>0</v>
      </c>
      <c r="S172" s="241">
        <f>+S169+S170+S171</f>
        <v>0</v>
      </c>
      <c r="T172" s="242">
        <f t="shared" si="290"/>
        <v>0</v>
      </c>
      <c r="U172" s="240">
        <f t="shared" si="291"/>
        <v>0</v>
      </c>
      <c r="V172" s="242">
        <f t="shared" si="291"/>
        <v>0</v>
      </c>
      <c r="W172" s="340">
        <f t="shared" ref="W172" si="292">IF(Q172=0,0,((V172/Q172)-1)*100)</f>
        <v>0</v>
      </c>
    </row>
    <row r="173" spans="12:23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" si="293">O173+P173</f>
        <v>0</v>
      </c>
      <c r="R173" s="234">
        <v>0</v>
      </c>
      <c r="S173" s="235">
        <v>0</v>
      </c>
      <c r="T173" s="236">
        <f t="shared" si="290"/>
        <v>0</v>
      </c>
      <c r="U173" s="237">
        <v>0</v>
      </c>
      <c r="V173" s="236">
        <f t="shared" ref="V173" si="294">T173+U173</f>
        <v>0</v>
      </c>
      <c r="W173" s="341">
        <f>IF(Q173=0,0,((V173/Q173)-1)*100)</f>
        <v>0</v>
      </c>
    </row>
    <row r="174" spans="12:23" x14ac:dyDescent="0.2">
      <c r="L174" s="218" t="s">
        <v>66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41">
        <f t="shared" ref="W174" si="295">IF(Q174=0,0,((V174/Q174)-1)*100)</f>
        <v>0</v>
      </c>
    </row>
    <row r="175" spans="12:23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41">
        <f>IF(Q175=0,0,((V175/Q175)-1)*100)</f>
        <v>0</v>
      </c>
    </row>
    <row r="176" spans="12:23" ht="14.25" thickTop="1" thickBot="1" x14ac:dyDescent="0.25">
      <c r="L176" s="246" t="s">
        <v>19</v>
      </c>
      <c r="M176" s="247">
        <f>+M173+M174+M175</f>
        <v>0</v>
      </c>
      <c r="N176" s="247">
        <f t="shared" ref="N176:V176" si="296">+N173+N174+N175</f>
        <v>0</v>
      </c>
      <c r="O176" s="248">
        <f t="shared" si="296"/>
        <v>0</v>
      </c>
      <c r="P176" s="249">
        <f t="shared" si="296"/>
        <v>0</v>
      </c>
      <c r="Q176" s="248">
        <f t="shared" si="296"/>
        <v>0</v>
      </c>
      <c r="R176" s="247">
        <f t="shared" si="296"/>
        <v>0</v>
      </c>
      <c r="S176" s="247">
        <f t="shared" si="296"/>
        <v>0</v>
      </c>
      <c r="T176" s="248">
        <f t="shared" si="296"/>
        <v>0</v>
      </c>
      <c r="U176" s="249">
        <f t="shared" si="296"/>
        <v>0</v>
      </c>
      <c r="V176" s="248">
        <f t="shared" si="296"/>
        <v>0</v>
      </c>
      <c r="W176" s="342">
        <f>IF(Q176=0,0,((V176/Q176)-1)*100)</f>
        <v>0</v>
      </c>
    </row>
    <row r="177" spans="1:23" ht="13.5" thickTop="1" x14ac:dyDescent="0.2">
      <c r="A177" s="324"/>
      <c r="K177" s="324"/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 t="shared" si="290"/>
        <v>0</v>
      </c>
      <c r="U177" s="251">
        <v>0</v>
      </c>
      <c r="V177" s="244">
        <f>T177+U177</f>
        <v>0</v>
      </c>
      <c r="W177" s="341">
        <f>IF(Q177=0,0,((V177/Q177)-1)*100)</f>
        <v>0</v>
      </c>
    </row>
    <row r="178" spans="1:23" x14ac:dyDescent="0.2">
      <c r="A178" s="324"/>
      <c r="K178" s="324"/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41">
        <f t="shared" ref="W178" si="297">IF(Q178=0,0,((V178/Q178)-1)*100)</f>
        <v>0</v>
      </c>
    </row>
    <row r="179" spans="1:23" ht="13.5" thickBot="1" x14ac:dyDescent="0.25">
      <c r="A179" s="324"/>
      <c r="K179" s="324"/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41">
        <f>IF(Q179=0,0,((V179/Q179)-1)*100)</f>
        <v>0</v>
      </c>
    </row>
    <row r="180" spans="1:23" ht="14.25" thickTop="1" thickBot="1" x14ac:dyDescent="0.25">
      <c r="L180" s="246" t="s">
        <v>40</v>
      </c>
      <c r="M180" s="247">
        <f>+M177+M178+M179</f>
        <v>0</v>
      </c>
      <c r="N180" s="247">
        <f t="shared" ref="N180:V180" si="298">+N177+N178+N179</f>
        <v>0</v>
      </c>
      <c r="O180" s="248">
        <f t="shared" si="298"/>
        <v>0</v>
      </c>
      <c r="P180" s="249">
        <f t="shared" si="298"/>
        <v>0</v>
      </c>
      <c r="Q180" s="248">
        <f t="shared" si="298"/>
        <v>0</v>
      </c>
      <c r="R180" s="247">
        <f t="shared" si="298"/>
        <v>0</v>
      </c>
      <c r="S180" s="247">
        <f t="shared" si="298"/>
        <v>0</v>
      </c>
      <c r="T180" s="248">
        <f t="shared" si="298"/>
        <v>0</v>
      </c>
      <c r="U180" s="249">
        <f t="shared" si="298"/>
        <v>0</v>
      </c>
      <c r="V180" s="248">
        <f t="shared" si="298"/>
        <v>0</v>
      </c>
      <c r="W180" s="342">
        <f>IF(Q180=0,0,((V180/Q180)-1)*100)</f>
        <v>0</v>
      </c>
    </row>
    <row r="181" spans="1:23" ht="14.25" thickTop="1" thickBot="1" x14ac:dyDescent="0.25">
      <c r="L181" s="239" t="s">
        <v>62</v>
      </c>
      <c r="M181" s="240">
        <f>+M172+M176+M180</f>
        <v>0</v>
      </c>
      <c r="N181" s="241">
        <f t="shared" ref="N181:V181" si="299">+N172+N176+N180</f>
        <v>0</v>
      </c>
      <c r="O181" s="242">
        <f t="shared" si="299"/>
        <v>0</v>
      </c>
      <c r="P181" s="240">
        <f t="shared" si="299"/>
        <v>0</v>
      </c>
      <c r="Q181" s="242">
        <f t="shared" si="299"/>
        <v>0</v>
      </c>
      <c r="R181" s="240">
        <f t="shared" si="299"/>
        <v>0</v>
      </c>
      <c r="S181" s="241">
        <f t="shared" si="299"/>
        <v>0</v>
      </c>
      <c r="T181" s="242">
        <f t="shared" si="299"/>
        <v>0</v>
      </c>
      <c r="U181" s="240">
        <f t="shared" si="299"/>
        <v>0</v>
      </c>
      <c r="V181" s="242">
        <f t="shared" si="299"/>
        <v>0</v>
      </c>
      <c r="W181" s="340">
        <f t="shared" ref="W181" si="300">IF(Q181=0,0,((V181/Q181)-1)*100)</f>
        <v>0</v>
      </c>
    </row>
    <row r="182" spans="1:23" ht="14.25" thickTop="1" thickBot="1" x14ac:dyDescent="0.25">
      <c r="L182" s="239" t="s">
        <v>63</v>
      </c>
      <c r="M182" s="240">
        <f>+M168+M172+M176+M180</f>
        <v>0</v>
      </c>
      <c r="N182" s="241">
        <f t="shared" ref="N182:V182" si="301">+N168+N172+N176+N180</f>
        <v>0</v>
      </c>
      <c r="O182" s="242">
        <f t="shared" si="301"/>
        <v>0</v>
      </c>
      <c r="P182" s="240">
        <f t="shared" si="301"/>
        <v>0</v>
      </c>
      <c r="Q182" s="242">
        <f t="shared" si="301"/>
        <v>0</v>
      </c>
      <c r="R182" s="240">
        <f t="shared" si="301"/>
        <v>0</v>
      </c>
      <c r="S182" s="241">
        <f t="shared" si="301"/>
        <v>0</v>
      </c>
      <c r="T182" s="242">
        <f t="shared" si="301"/>
        <v>0</v>
      </c>
      <c r="U182" s="240">
        <f t="shared" si="301"/>
        <v>0</v>
      </c>
      <c r="V182" s="242">
        <f t="shared" si="301"/>
        <v>0</v>
      </c>
      <c r="W182" s="340">
        <f>IF(Q182=0,0,((V182/Q182)-1)*100)</f>
        <v>0</v>
      </c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8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</row>
    <row r="190" spans="1:23" ht="6" customHeight="1" thickTop="1" x14ac:dyDescent="0.2">
      <c r="L190" s="218"/>
      <c r="M190" s="277"/>
      <c r="N190" s="230"/>
      <c r="O190" s="231"/>
      <c r="P190" s="232"/>
      <c r="Q190" s="231"/>
      <c r="R190" s="277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78">
        <v>2</v>
      </c>
      <c r="N191" s="235">
        <v>0</v>
      </c>
      <c r="O191" s="236">
        <f>M191+N191</f>
        <v>2</v>
      </c>
      <c r="P191" s="237">
        <v>0</v>
      </c>
      <c r="Q191" s="236">
        <f t="shared" ref="Q191" si="302">O191+P191</f>
        <v>2</v>
      </c>
      <c r="R191" s="278">
        <v>0</v>
      </c>
      <c r="S191" s="235">
        <v>0</v>
      </c>
      <c r="T191" s="236">
        <f>R191+S191</f>
        <v>0</v>
      </c>
      <c r="U191" s="237">
        <v>0</v>
      </c>
      <c r="V191" s="236">
        <f t="shared" ref="V191:V193" si="303">T191+U191</f>
        <v>0</v>
      </c>
      <c r="W191" s="238">
        <f>IF(Q191=0,0,((V191/Q191)-1)*100)</f>
        <v>-100</v>
      </c>
    </row>
    <row r="192" spans="1:23" x14ac:dyDescent="0.2">
      <c r="L192" s="218" t="s">
        <v>11</v>
      </c>
      <c r="M192" s="278">
        <v>1</v>
      </c>
      <c r="N192" s="235">
        <v>0</v>
      </c>
      <c r="O192" s="236">
        <f>M192+N192</f>
        <v>1</v>
      </c>
      <c r="P192" s="237">
        <v>0</v>
      </c>
      <c r="Q192" s="236">
        <f>O192+P192</f>
        <v>1</v>
      </c>
      <c r="R192" s="278">
        <v>0</v>
      </c>
      <c r="S192" s="235">
        <v>0</v>
      </c>
      <c r="T192" s="236">
        <f>R192+S192</f>
        <v>0</v>
      </c>
      <c r="U192" s="237">
        <v>0</v>
      </c>
      <c r="V192" s="236">
        <f>T192+U192</f>
        <v>0</v>
      </c>
      <c r="W192" s="238">
        <f>IF(Q192=0,0,((V192/Q192)-1)*100)</f>
        <v>-100</v>
      </c>
    </row>
    <row r="193" spans="1:23" ht="13.5" thickBot="1" x14ac:dyDescent="0.25">
      <c r="L193" s="223" t="s">
        <v>12</v>
      </c>
      <c r="M193" s="278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304">O193+P193</f>
        <v>0</v>
      </c>
      <c r="R193" s="278">
        <v>0</v>
      </c>
      <c r="S193" s="235">
        <v>0</v>
      </c>
      <c r="T193" s="236">
        <f>R193+S193</f>
        <v>0</v>
      </c>
      <c r="U193" s="237">
        <v>0</v>
      </c>
      <c r="V193" s="236">
        <f t="shared" si="303"/>
        <v>0</v>
      </c>
      <c r="W193" s="238">
        <f>IF(Q193=0,0,((V193/Q193)-1)*100)</f>
        <v>0</v>
      </c>
    </row>
    <row r="194" spans="1:23" ht="14.25" thickTop="1" thickBot="1" x14ac:dyDescent="0.25">
      <c r="L194" s="239" t="s">
        <v>57</v>
      </c>
      <c r="M194" s="241">
        <f t="shared" ref="M194:Q194" si="305">+M191+M192+M193</f>
        <v>3</v>
      </c>
      <c r="N194" s="241">
        <f t="shared" si="305"/>
        <v>0</v>
      </c>
      <c r="O194" s="242">
        <f t="shared" si="305"/>
        <v>3</v>
      </c>
      <c r="P194" s="240">
        <f t="shared" si="305"/>
        <v>0</v>
      </c>
      <c r="Q194" s="457">
        <f t="shared" si="305"/>
        <v>3</v>
      </c>
      <c r="R194" s="241">
        <f t="shared" ref="R194:V194" si="306">+R191+R192+R193</f>
        <v>0</v>
      </c>
      <c r="S194" s="241">
        <f t="shared" si="306"/>
        <v>0</v>
      </c>
      <c r="T194" s="242">
        <f t="shared" si="306"/>
        <v>0</v>
      </c>
      <c r="U194" s="240">
        <f t="shared" si="306"/>
        <v>0</v>
      </c>
      <c r="V194" s="242">
        <f t="shared" si="306"/>
        <v>0</v>
      </c>
      <c r="W194" s="243">
        <f t="shared" ref="W194:W195" si="307">IF(Q194=0,0,((V194/Q194)-1)*100)</f>
        <v>-100</v>
      </c>
    </row>
    <row r="195" spans="1:23" ht="13.5" thickTop="1" x14ac:dyDescent="0.2">
      <c r="L195" s="218" t="s">
        <v>13</v>
      </c>
      <c r="M195" s="278">
        <v>1</v>
      </c>
      <c r="N195" s="235">
        <v>0</v>
      </c>
      <c r="O195" s="236">
        <f>M195+N195</f>
        <v>1</v>
      </c>
      <c r="P195" s="237">
        <v>0</v>
      </c>
      <c r="Q195" s="236">
        <f>O195+P195</f>
        <v>1</v>
      </c>
      <c r="R195" s="278">
        <v>0</v>
      </c>
      <c r="S195" s="235">
        <v>0</v>
      </c>
      <c r="T195" s="236">
        <f>SUM(R195:S195)</f>
        <v>0</v>
      </c>
      <c r="U195" s="237">
        <v>0</v>
      </c>
      <c r="V195" s="236">
        <f>T195+U195</f>
        <v>0</v>
      </c>
      <c r="W195" s="238">
        <f t="shared" si="307"/>
        <v>-100</v>
      </c>
    </row>
    <row r="196" spans="1:23" ht="15.75" customHeight="1" x14ac:dyDescent="0.2">
      <c r="L196" s="218" t="s">
        <v>14</v>
      </c>
      <c r="M196" s="278">
        <v>1</v>
      </c>
      <c r="N196" s="235">
        <v>0</v>
      </c>
      <c r="O196" s="236">
        <f t="shared" ref="O196" si="308">M196+N196</f>
        <v>1</v>
      </c>
      <c r="P196" s="237">
        <v>0</v>
      </c>
      <c r="Q196" s="236">
        <f t="shared" ref="Q196" si="309">O196+P196</f>
        <v>1</v>
      </c>
      <c r="R196" s="278">
        <v>0</v>
      </c>
      <c r="S196" s="235">
        <v>0</v>
      </c>
      <c r="T196" s="236">
        <f t="shared" ref="T196:T203" si="310">SUM(R196:S196)</f>
        <v>0</v>
      </c>
      <c r="U196" s="237">
        <v>0</v>
      </c>
      <c r="V196" s="236">
        <f t="shared" ref="V196" si="311">T196+U196</f>
        <v>0</v>
      </c>
      <c r="W196" s="238">
        <f>IF(Q196=0,0,((V196/Q196)-1)*100)</f>
        <v>-100</v>
      </c>
    </row>
    <row r="197" spans="1:23" ht="13.5" thickBot="1" x14ac:dyDescent="0.25">
      <c r="L197" s="218" t="s">
        <v>15</v>
      </c>
      <c r="M197" s="278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78">
        <v>0</v>
      </c>
      <c r="S197" s="235">
        <v>0</v>
      </c>
      <c r="T197" s="236">
        <f t="shared" si="310"/>
        <v>0</v>
      </c>
      <c r="U197" s="237">
        <v>0</v>
      </c>
      <c r="V197" s="236">
        <f>T197+U197</f>
        <v>0</v>
      </c>
      <c r="W197" s="238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2</v>
      </c>
      <c r="N198" s="241">
        <f t="shared" ref="N198:V198" si="312">+N195+N196+N197</f>
        <v>0</v>
      </c>
      <c r="O198" s="242">
        <f t="shared" si="312"/>
        <v>2</v>
      </c>
      <c r="P198" s="240">
        <f t="shared" si="312"/>
        <v>0</v>
      </c>
      <c r="Q198" s="242">
        <f t="shared" si="312"/>
        <v>2</v>
      </c>
      <c r="R198" s="240">
        <f>+R195+R196+R197</f>
        <v>0</v>
      </c>
      <c r="S198" s="241">
        <f>+S195+S196+S197</f>
        <v>0</v>
      </c>
      <c r="T198" s="242">
        <f t="shared" si="310"/>
        <v>0</v>
      </c>
      <c r="U198" s="240">
        <f t="shared" si="312"/>
        <v>0</v>
      </c>
      <c r="V198" s="242">
        <f t="shared" si="312"/>
        <v>0</v>
      </c>
      <c r="W198" s="243">
        <f t="shared" ref="W198" si="313">IF(Q198=0,0,((V198/Q198)-1)*100)</f>
        <v>-100</v>
      </c>
    </row>
    <row r="199" spans="1:23" ht="13.5" thickTop="1" x14ac:dyDescent="0.2">
      <c r="L199" s="218" t="s">
        <v>16</v>
      </c>
      <c r="M199" s="278">
        <v>0</v>
      </c>
      <c r="N199" s="235">
        <v>0</v>
      </c>
      <c r="O199" s="236">
        <f>SUM(M199:N199)</f>
        <v>0</v>
      </c>
      <c r="P199" s="237">
        <v>0</v>
      </c>
      <c r="Q199" s="236">
        <f>O199+P199</f>
        <v>0</v>
      </c>
      <c r="R199" s="278">
        <v>0</v>
      </c>
      <c r="S199" s="235">
        <v>0</v>
      </c>
      <c r="T199" s="236">
        <f t="shared" si="310"/>
        <v>0</v>
      </c>
      <c r="U199" s="237">
        <v>0</v>
      </c>
      <c r="V199" s="236">
        <f>T199+U199</f>
        <v>0</v>
      </c>
      <c r="W199" s="238">
        <f>IF(Q199=0,0,((V199/Q199)-1)*100)</f>
        <v>0</v>
      </c>
    </row>
    <row r="200" spans="1:23" x14ac:dyDescent="0.2">
      <c r="L200" s="218" t="s">
        <v>66</v>
      </c>
      <c r="M200" s="278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78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238">
        <f t="shared" ref="W200" si="314">IF(Q200=0,0,((V200/Q200)-1)*100)</f>
        <v>0</v>
      </c>
    </row>
    <row r="201" spans="1:23" ht="13.5" thickBot="1" x14ac:dyDescent="0.25">
      <c r="L201" s="218" t="s">
        <v>18</v>
      </c>
      <c r="M201" s="278">
        <v>0</v>
      </c>
      <c r="N201" s="235">
        <v>0</v>
      </c>
      <c r="O201" s="244">
        <f>SUM(M201:N201)</f>
        <v>0</v>
      </c>
      <c r="P201" s="245">
        <v>0</v>
      </c>
      <c r="Q201" s="236">
        <f>O201+P201</f>
        <v>0</v>
      </c>
      <c r="R201" s="278">
        <v>0</v>
      </c>
      <c r="S201" s="235">
        <v>0</v>
      </c>
      <c r="T201" s="244">
        <f>SUM(R201:S201)</f>
        <v>0</v>
      </c>
      <c r="U201" s="245">
        <v>0</v>
      </c>
      <c r="V201" s="244">
        <f>T201+U201</f>
        <v>0</v>
      </c>
      <c r="W201" s="238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315">+N199+N200+N201</f>
        <v>0</v>
      </c>
      <c r="O202" s="248">
        <f t="shared" ref="O202" si="316">+O199+O200+O201</f>
        <v>0</v>
      </c>
      <c r="P202" s="249">
        <f t="shared" ref="P202" si="317">+P199+P200+P201</f>
        <v>0</v>
      </c>
      <c r="Q202" s="248">
        <f t="shared" ref="Q202" si="318">+Q199+Q200+Q201</f>
        <v>0</v>
      </c>
      <c r="R202" s="247">
        <f t="shared" ref="R202" si="319">+R199+R200+R201</f>
        <v>0</v>
      </c>
      <c r="S202" s="247">
        <f t="shared" ref="S202" si="320">+S199+S200+S201</f>
        <v>0</v>
      </c>
      <c r="T202" s="248">
        <f t="shared" ref="T202" si="321">+T199+T200+T201</f>
        <v>0</v>
      </c>
      <c r="U202" s="249">
        <f t="shared" ref="U202" si="322">+U199+U200+U201</f>
        <v>0</v>
      </c>
      <c r="V202" s="248">
        <f t="shared" ref="V202" si="323">+V199+V200+V201</f>
        <v>0</v>
      </c>
      <c r="W202" s="342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78">
        <v>0</v>
      </c>
      <c r="N203" s="235">
        <v>0</v>
      </c>
      <c r="O203" s="244">
        <f>SUM(M203:N203)</f>
        <v>0</v>
      </c>
      <c r="P203" s="251">
        <v>0</v>
      </c>
      <c r="Q203" s="236">
        <f>O203+P203</f>
        <v>0</v>
      </c>
      <c r="R203" s="278">
        <v>0</v>
      </c>
      <c r="S203" s="235">
        <v>0</v>
      </c>
      <c r="T203" s="244">
        <f t="shared" si="310"/>
        <v>0</v>
      </c>
      <c r="U203" s="251">
        <v>0</v>
      </c>
      <c r="V203" s="244">
        <f>T203+U203</f>
        <v>0</v>
      </c>
      <c r="W203" s="238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78">
        <v>0</v>
      </c>
      <c r="N204" s="235">
        <v>0</v>
      </c>
      <c r="O204" s="244">
        <f>SUM(M204:N204)</f>
        <v>0</v>
      </c>
      <c r="P204" s="237">
        <v>0</v>
      </c>
      <c r="Q204" s="236">
        <f>O204+P204</f>
        <v>0</v>
      </c>
      <c r="R204" s="278">
        <v>0</v>
      </c>
      <c r="S204" s="235">
        <v>0</v>
      </c>
      <c r="T204" s="244">
        <f>SUM(R204:S204)</f>
        <v>0</v>
      </c>
      <c r="U204" s="237">
        <v>0</v>
      </c>
      <c r="V204" s="244">
        <f>T204+U204</f>
        <v>0</v>
      </c>
      <c r="W204" s="238">
        <f t="shared" ref="W204" si="324">IF(Q204=0,0,((V204/Q204)-1)*100)</f>
        <v>0</v>
      </c>
    </row>
    <row r="205" spans="1:23" ht="13.5" thickBot="1" x14ac:dyDescent="0.25">
      <c r="A205" s="324"/>
      <c r="K205" s="324"/>
      <c r="L205" s="218" t="s">
        <v>23</v>
      </c>
      <c r="M205" s="278">
        <v>0</v>
      </c>
      <c r="N205" s="235">
        <v>0</v>
      </c>
      <c r="O205" s="244">
        <f>SUM(M205:N205)</f>
        <v>0</v>
      </c>
      <c r="P205" s="237">
        <v>0</v>
      </c>
      <c r="Q205" s="236">
        <f>O205+P205</f>
        <v>0</v>
      </c>
      <c r="R205" s="278">
        <v>0</v>
      </c>
      <c r="S205" s="235">
        <v>0</v>
      </c>
      <c r="T205" s="244">
        <f>SUM(R205:S205)</f>
        <v>0</v>
      </c>
      <c r="U205" s="237">
        <v>0</v>
      </c>
      <c r="V205" s="244">
        <f>T205+U205</f>
        <v>0</v>
      </c>
      <c r="W205" s="238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25">+N203+N204+N205</f>
        <v>0</v>
      </c>
      <c r="O206" s="248">
        <f t="shared" si="325"/>
        <v>0</v>
      </c>
      <c r="P206" s="249">
        <f t="shared" si="325"/>
        <v>0</v>
      </c>
      <c r="Q206" s="248">
        <f t="shared" si="325"/>
        <v>0</v>
      </c>
      <c r="R206" s="247">
        <f t="shared" si="325"/>
        <v>0</v>
      </c>
      <c r="S206" s="247">
        <f t="shared" si="325"/>
        <v>0</v>
      </c>
      <c r="T206" s="248">
        <f t="shared" si="325"/>
        <v>0</v>
      </c>
      <c r="U206" s="249">
        <f t="shared" si="325"/>
        <v>0</v>
      </c>
      <c r="V206" s="248">
        <f t="shared" si="325"/>
        <v>0</v>
      </c>
      <c r="W206" s="342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2</v>
      </c>
      <c r="N207" s="241">
        <f t="shared" ref="N207:V207" si="326">+N198+N202+N206</f>
        <v>0</v>
      </c>
      <c r="O207" s="242">
        <f t="shared" si="326"/>
        <v>2</v>
      </c>
      <c r="P207" s="240">
        <f t="shared" si="326"/>
        <v>0</v>
      </c>
      <c r="Q207" s="242">
        <f t="shared" si="326"/>
        <v>2</v>
      </c>
      <c r="R207" s="240">
        <f t="shared" si="326"/>
        <v>0</v>
      </c>
      <c r="S207" s="241">
        <f t="shared" si="326"/>
        <v>0</v>
      </c>
      <c r="T207" s="242">
        <f t="shared" si="326"/>
        <v>0</v>
      </c>
      <c r="U207" s="240">
        <f t="shared" si="326"/>
        <v>0</v>
      </c>
      <c r="V207" s="242">
        <f t="shared" si="326"/>
        <v>0</v>
      </c>
      <c r="W207" s="243">
        <f t="shared" ref="W207" si="327">IF(Q207=0,0,((V207/Q207)-1)*100)</f>
        <v>-100</v>
      </c>
    </row>
    <row r="208" spans="1:23" ht="14.25" thickTop="1" thickBot="1" x14ac:dyDescent="0.25">
      <c r="L208" s="239" t="s">
        <v>63</v>
      </c>
      <c r="M208" s="240">
        <f>+M194+M198+M202+M206</f>
        <v>5</v>
      </c>
      <c r="N208" s="241">
        <f t="shared" ref="N208:V208" si="328">+N194+N198+N202+N206</f>
        <v>0</v>
      </c>
      <c r="O208" s="242">
        <f t="shared" si="328"/>
        <v>5</v>
      </c>
      <c r="P208" s="240">
        <f t="shared" si="328"/>
        <v>0</v>
      </c>
      <c r="Q208" s="242">
        <f t="shared" si="328"/>
        <v>5</v>
      </c>
      <c r="R208" s="240">
        <f t="shared" si="328"/>
        <v>0</v>
      </c>
      <c r="S208" s="241">
        <f t="shared" si="328"/>
        <v>0</v>
      </c>
      <c r="T208" s="242">
        <f t="shared" si="328"/>
        <v>0</v>
      </c>
      <c r="U208" s="240">
        <f t="shared" si="328"/>
        <v>0</v>
      </c>
      <c r="V208" s="242">
        <f t="shared" si="328"/>
        <v>0</v>
      </c>
      <c r="W208" s="243">
        <f>IF(Q208=0,0,((V208/Q208)-1)*100)</f>
        <v>-100</v>
      </c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8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7"/>
      <c r="R214" s="219"/>
      <c r="S214" s="211"/>
      <c r="T214" s="220"/>
      <c r="U214" s="221"/>
      <c r="V214" s="307"/>
      <c r="W214" s="309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7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329">+M165+M191</f>
        <v>2</v>
      </c>
      <c r="N217" s="235">
        <f t="shared" si="329"/>
        <v>0</v>
      </c>
      <c r="O217" s="236">
        <f>M217+N217</f>
        <v>2</v>
      </c>
      <c r="P217" s="237">
        <f>+P165+P191</f>
        <v>0</v>
      </c>
      <c r="Q217" s="265">
        <f>O217+P217</f>
        <v>2</v>
      </c>
      <c r="R217" s="234">
        <f t="shared" ref="R217:S219" si="330">+R165+R191</f>
        <v>0</v>
      </c>
      <c r="S217" s="235">
        <f t="shared" si="330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-100</v>
      </c>
    </row>
    <row r="218" spans="12:23" x14ac:dyDescent="0.2">
      <c r="L218" s="218" t="s">
        <v>11</v>
      </c>
      <c r="M218" s="234">
        <f t="shared" si="329"/>
        <v>1</v>
      </c>
      <c r="N218" s="235">
        <f t="shared" si="329"/>
        <v>0</v>
      </c>
      <c r="O218" s="236">
        <f t="shared" ref="O218:O219" si="331">M218+N218</f>
        <v>1</v>
      </c>
      <c r="P218" s="237">
        <f>+P166+P192</f>
        <v>0</v>
      </c>
      <c r="Q218" s="265">
        <f>O218+P218</f>
        <v>1</v>
      </c>
      <c r="R218" s="234">
        <f t="shared" si="330"/>
        <v>0</v>
      </c>
      <c r="S218" s="235">
        <f t="shared" si="330"/>
        <v>0</v>
      </c>
      <c r="T218" s="236">
        <f t="shared" ref="T218:T219" si="332">R218+S218</f>
        <v>0</v>
      </c>
      <c r="U218" s="237">
        <f>+U166+U192</f>
        <v>0</v>
      </c>
      <c r="V218" s="265">
        <f>T218+U218</f>
        <v>0</v>
      </c>
      <c r="W218" s="238">
        <f>IF(Q218=0,0,((V218/Q218)-1)*100)</f>
        <v>-100</v>
      </c>
    </row>
    <row r="219" spans="12:23" ht="13.5" thickBot="1" x14ac:dyDescent="0.25">
      <c r="L219" s="223" t="s">
        <v>12</v>
      </c>
      <c r="M219" s="234">
        <f t="shared" si="329"/>
        <v>0</v>
      </c>
      <c r="N219" s="235">
        <f t="shared" si="329"/>
        <v>0</v>
      </c>
      <c r="O219" s="236">
        <f t="shared" si="331"/>
        <v>0</v>
      </c>
      <c r="P219" s="237">
        <f>+P167+P193</f>
        <v>0</v>
      </c>
      <c r="Q219" s="265">
        <f>O219+P219</f>
        <v>0</v>
      </c>
      <c r="R219" s="234">
        <f t="shared" si="330"/>
        <v>0</v>
      </c>
      <c r="S219" s="235">
        <f t="shared" si="330"/>
        <v>0</v>
      </c>
      <c r="T219" s="236">
        <f t="shared" si="332"/>
        <v>0</v>
      </c>
      <c r="U219" s="237">
        <f>+U167+U193</f>
        <v>0</v>
      </c>
      <c r="V219" s="265">
        <f>T219+U219</f>
        <v>0</v>
      </c>
      <c r="W219" s="238">
        <f>IF(Q219=0,0,((V219/Q219)-1)*100)</f>
        <v>0</v>
      </c>
    </row>
    <row r="220" spans="12:23" ht="14.25" thickTop="1" thickBot="1" x14ac:dyDescent="0.25">
      <c r="L220" s="239" t="s">
        <v>57</v>
      </c>
      <c r="M220" s="240">
        <f t="shared" ref="M220:Q220" si="333">+M217+M218+M219</f>
        <v>3</v>
      </c>
      <c r="N220" s="241">
        <f t="shared" si="333"/>
        <v>0</v>
      </c>
      <c r="O220" s="242">
        <f t="shared" si="333"/>
        <v>3</v>
      </c>
      <c r="P220" s="240">
        <f t="shared" si="333"/>
        <v>0</v>
      </c>
      <c r="Q220" s="242">
        <f t="shared" si="333"/>
        <v>3</v>
      </c>
      <c r="R220" s="240">
        <f t="shared" ref="R220:V220" si="334">+R217+R218+R219</f>
        <v>0</v>
      </c>
      <c r="S220" s="241">
        <f t="shared" si="334"/>
        <v>0</v>
      </c>
      <c r="T220" s="242">
        <f t="shared" si="334"/>
        <v>0</v>
      </c>
      <c r="U220" s="240">
        <f t="shared" si="334"/>
        <v>0</v>
      </c>
      <c r="V220" s="242">
        <f t="shared" si="334"/>
        <v>0</v>
      </c>
      <c r="W220" s="243">
        <f t="shared" ref="W220" si="335">IF(Q220=0,0,((V220/Q220)-1)*100)</f>
        <v>-100</v>
      </c>
    </row>
    <row r="221" spans="12:23" ht="13.5" thickTop="1" x14ac:dyDescent="0.2">
      <c r="L221" s="218" t="s">
        <v>13</v>
      </c>
      <c r="M221" s="234">
        <f t="shared" ref="M221:N223" si="336">+M169+M195</f>
        <v>1</v>
      </c>
      <c r="N221" s="235">
        <f t="shared" si="336"/>
        <v>0</v>
      </c>
      <c r="O221" s="236">
        <f t="shared" ref="O221" si="337">M221+N221</f>
        <v>1</v>
      </c>
      <c r="P221" s="258">
        <f>+P169+P195</f>
        <v>0</v>
      </c>
      <c r="Q221" s="337">
        <f>O221+P221</f>
        <v>1</v>
      </c>
      <c r="R221" s="234">
        <f t="shared" ref="R221:S223" si="338">+R169+R195</f>
        <v>0</v>
      </c>
      <c r="S221" s="235">
        <f t="shared" si="338"/>
        <v>0</v>
      </c>
      <c r="T221" s="236">
        <f>R221+S221</f>
        <v>0</v>
      </c>
      <c r="U221" s="258">
        <f>+U169+U195</f>
        <v>0</v>
      </c>
      <c r="V221" s="337">
        <f>T221+U221</f>
        <v>0</v>
      </c>
      <c r="W221" s="238">
        <f>IF(Q221=0,0,((V221/Q221)-1)*100)</f>
        <v>-100</v>
      </c>
    </row>
    <row r="222" spans="12:23" x14ac:dyDescent="0.2">
      <c r="L222" s="218" t="s">
        <v>14</v>
      </c>
      <c r="M222" s="234">
        <f t="shared" si="336"/>
        <v>1</v>
      </c>
      <c r="N222" s="235">
        <f t="shared" si="336"/>
        <v>0</v>
      </c>
      <c r="O222" s="244">
        <f>M222+N222</f>
        <v>1</v>
      </c>
      <c r="P222" s="258">
        <f>+P170+P196</f>
        <v>0</v>
      </c>
      <c r="Q222" s="236">
        <f>O222+P222</f>
        <v>1</v>
      </c>
      <c r="R222" s="234">
        <f t="shared" si="338"/>
        <v>0</v>
      </c>
      <c r="S222" s="235">
        <f t="shared" si="338"/>
        <v>0</v>
      </c>
      <c r="T222" s="244">
        <f t="shared" ref="T222:T229" si="339">R222+S222</f>
        <v>0</v>
      </c>
      <c r="U222" s="258">
        <f>+U170+U196</f>
        <v>0</v>
      </c>
      <c r="V222" s="236">
        <f>T222+U222</f>
        <v>0</v>
      </c>
      <c r="W222" s="238">
        <f>IF(Q222=0,0,((V222/Q222)-1)*100)</f>
        <v>-100</v>
      </c>
    </row>
    <row r="223" spans="12:23" ht="13.5" thickBot="1" x14ac:dyDescent="0.25">
      <c r="L223" s="218" t="s">
        <v>15</v>
      </c>
      <c r="M223" s="305">
        <f t="shared" si="336"/>
        <v>0</v>
      </c>
      <c r="N223" s="344">
        <f t="shared" si="336"/>
        <v>0</v>
      </c>
      <c r="O223" s="266">
        <f t="shared" ref="O223" si="340">M223+N223</f>
        <v>0</v>
      </c>
      <c r="P223" s="245">
        <f>+P171+P197</f>
        <v>0</v>
      </c>
      <c r="Q223" s="345">
        <f t="shared" ref="Q223" si="341">O223+P223</f>
        <v>0</v>
      </c>
      <c r="R223" s="305">
        <f t="shared" si="338"/>
        <v>0</v>
      </c>
      <c r="S223" s="344">
        <f t="shared" si="338"/>
        <v>0</v>
      </c>
      <c r="T223" s="266">
        <f t="shared" si="339"/>
        <v>0</v>
      </c>
      <c r="U223" s="245">
        <f>+U171+U197</f>
        <v>0</v>
      </c>
      <c r="V223" s="345">
        <f t="shared" ref="V223" si="342">T223+U223</f>
        <v>0</v>
      </c>
      <c r="W223" s="238">
        <f t="shared" ref="W223:W224" si="343">IF(Q223=0,0,((V223/Q223)-1)*100)</f>
        <v>0</v>
      </c>
    </row>
    <row r="224" spans="12:23" ht="14.25" thickTop="1" thickBot="1" x14ac:dyDescent="0.25">
      <c r="L224" s="239" t="s">
        <v>61</v>
      </c>
      <c r="M224" s="240">
        <f>+M221+M222+M223</f>
        <v>2</v>
      </c>
      <c r="N224" s="241">
        <f t="shared" ref="N224" si="344">+N221+N222+N223</f>
        <v>0</v>
      </c>
      <c r="O224" s="242">
        <f t="shared" ref="O224" si="345">+O221+O222+O223</f>
        <v>2</v>
      </c>
      <c r="P224" s="240">
        <f t="shared" ref="P224" si="346">+P221+P222+P223</f>
        <v>0</v>
      </c>
      <c r="Q224" s="242">
        <f t="shared" ref="Q224" si="347">+Q221+Q222+Q223</f>
        <v>2</v>
      </c>
      <c r="R224" s="240">
        <f>+R221+R222+R223</f>
        <v>0</v>
      </c>
      <c r="S224" s="241">
        <f t="shared" ref="S224:V224" si="348">+S221+S222+S223</f>
        <v>0</v>
      </c>
      <c r="T224" s="242">
        <f t="shared" si="339"/>
        <v>0</v>
      </c>
      <c r="U224" s="240">
        <f t="shared" si="348"/>
        <v>0</v>
      </c>
      <c r="V224" s="242">
        <f t="shared" si="348"/>
        <v>0</v>
      </c>
      <c r="W224" s="243">
        <f t="shared" si="343"/>
        <v>-100</v>
      </c>
    </row>
    <row r="225" spans="1:23" ht="13.5" thickTop="1" x14ac:dyDescent="0.2">
      <c r="L225" s="218" t="s">
        <v>16</v>
      </c>
      <c r="M225" s="234">
        <f t="shared" ref="M225:N227" si="349">+M173+M199</f>
        <v>0</v>
      </c>
      <c r="N225" s="235">
        <f t="shared" si="349"/>
        <v>0</v>
      </c>
      <c r="O225" s="236">
        <f>M225+N225</f>
        <v>0</v>
      </c>
      <c r="P225" s="237">
        <f>+P173+P199</f>
        <v>0</v>
      </c>
      <c r="Q225" s="265">
        <f>O225+P225</f>
        <v>0</v>
      </c>
      <c r="R225" s="234">
        <f t="shared" ref="R225:S227" si="350">+R173+R199</f>
        <v>0</v>
      </c>
      <c r="S225" s="235">
        <f t="shared" si="350"/>
        <v>0</v>
      </c>
      <c r="T225" s="236">
        <f t="shared" si="339"/>
        <v>0</v>
      </c>
      <c r="U225" s="237">
        <f>+U173+U199</f>
        <v>0</v>
      </c>
      <c r="V225" s="265">
        <f>T225+U225</f>
        <v>0</v>
      </c>
      <c r="W225" s="238">
        <f t="shared" ref="W225" si="351">IF(Q225=0,0,((V225/Q225)-1)*100)</f>
        <v>0</v>
      </c>
    </row>
    <row r="226" spans="1:23" x14ac:dyDescent="0.2">
      <c r="L226" s="218" t="s">
        <v>66</v>
      </c>
      <c r="M226" s="234">
        <f t="shared" si="349"/>
        <v>0</v>
      </c>
      <c r="N226" s="235">
        <f t="shared" si="349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50"/>
        <v>0</v>
      </c>
      <c r="S226" s="235">
        <f t="shared" si="350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238">
        <f t="shared" ref="W226" si="352">IF(Q226=0,0,((V226/Q226)-1)*100)</f>
        <v>0</v>
      </c>
    </row>
    <row r="227" spans="1:23" ht="13.5" thickBot="1" x14ac:dyDescent="0.25">
      <c r="L227" s="218" t="s">
        <v>18</v>
      </c>
      <c r="M227" s="234">
        <f t="shared" si="349"/>
        <v>0</v>
      </c>
      <c r="N227" s="235">
        <f t="shared" si="349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50"/>
        <v>0</v>
      </c>
      <c r="S227" s="235">
        <f t="shared" si="350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238">
        <f>IF(Q227=0,0,((V227/Q227)-1)*100)</f>
        <v>0</v>
      </c>
    </row>
    <row r="228" spans="1:23" ht="14.25" thickTop="1" thickBot="1" x14ac:dyDescent="0.25">
      <c r="L228" s="246" t="s">
        <v>19</v>
      </c>
      <c r="M228" s="247">
        <f>+M225+M226+M227</f>
        <v>0</v>
      </c>
      <c r="N228" s="247">
        <f t="shared" ref="N228" si="353">+N225+N226+N227</f>
        <v>0</v>
      </c>
      <c r="O228" s="248">
        <f t="shared" ref="O228" si="354">+O225+O226+O227</f>
        <v>0</v>
      </c>
      <c r="P228" s="249">
        <f t="shared" ref="P228" si="355">+P225+P226+P227</f>
        <v>0</v>
      </c>
      <c r="Q228" s="248">
        <f t="shared" ref="Q228" si="356">+Q225+Q226+Q227</f>
        <v>0</v>
      </c>
      <c r="R228" s="247">
        <f t="shared" ref="R228" si="357">+R225+R226+R227</f>
        <v>0</v>
      </c>
      <c r="S228" s="247">
        <f t="shared" ref="S228" si="358">+S225+S226+S227</f>
        <v>0</v>
      </c>
      <c r="T228" s="248">
        <f t="shared" ref="T228" si="359">+T225+T226+T227</f>
        <v>0</v>
      </c>
      <c r="U228" s="249">
        <f t="shared" ref="U228" si="360">+U225+U226+U227</f>
        <v>0</v>
      </c>
      <c r="V228" s="248">
        <f t="shared" ref="V228" si="361">+V225+V226+V227</f>
        <v>0</v>
      </c>
      <c r="W228" s="342">
        <f>IF(Q228=0,0,((V228/Q228)-1)*100)</f>
        <v>0</v>
      </c>
    </row>
    <row r="229" spans="1:23" ht="13.5" thickTop="1" x14ac:dyDescent="0.2">
      <c r="A229" s="324"/>
      <c r="K229" s="324"/>
      <c r="L229" s="218" t="s">
        <v>21</v>
      </c>
      <c r="M229" s="234">
        <f t="shared" ref="M229:N231" si="362">+M177+M203</f>
        <v>0</v>
      </c>
      <c r="N229" s="235">
        <f t="shared" si="362"/>
        <v>0</v>
      </c>
      <c r="O229" s="244">
        <f>M229+N229</f>
        <v>0</v>
      </c>
      <c r="P229" s="251">
        <f>+P177+P203</f>
        <v>0</v>
      </c>
      <c r="Q229" s="265">
        <f>O229+P229</f>
        <v>0</v>
      </c>
      <c r="R229" s="234">
        <f t="shared" ref="R229:S231" si="363">+R177+R203</f>
        <v>0</v>
      </c>
      <c r="S229" s="235">
        <f t="shared" si="363"/>
        <v>0</v>
      </c>
      <c r="T229" s="244">
        <f t="shared" si="339"/>
        <v>0</v>
      </c>
      <c r="U229" s="251">
        <f>+U177+U203</f>
        <v>0</v>
      </c>
      <c r="V229" s="265">
        <f>T229+U229</f>
        <v>0</v>
      </c>
      <c r="W229" s="238">
        <f>IF(Q229=0,0,((V229/Q229)-1)*100)</f>
        <v>0</v>
      </c>
    </row>
    <row r="230" spans="1:23" x14ac:dyDescent="0.2">
      <c r="A230" s="324"/>
      <c r="K230" s="324"/>
      <c r="L230" s="218" t="s">
        <v>22</v>
      </c>
      <c r="M230" s="234">
        <f t="shared" si="362"/>
        <v>0</v>
      </c>
      <c r="N230" s="235">
        <f t="shared" si="362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63"/>
        <v>0</v>
      </c>
      <c r="S230" s="235">
        <f t="shared" si="363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238">
        <f t="shared" ref="W230" si="364">IF(Q230=0,0,((V230/Q230)-1)*100)</f>
        <v>0</v>
      </c>
    </row>
    <row r="231" spans="1:23" ht="13.5" thickBot="1" x14ac:dyDescent="0.25">
      <c r="A231" s="324"/>
      <c r="K231" s="324"/>
      <c r="L231" s="218" t="s">
        <v>23</v>
      </c>
      <c r="M231" s="234">
        <f t="shared" si="362"/>
        <v>0</v>
      </c>
      <c r="N231" s="235">
        <f t="shared" si="362"/>
        <v>0</v>
      </c>
      <c r="O231" s="244">
        <f t="shared" ref="O231" si="365">M231+N231</f>
        <v>0</v>
      </c>
      <c r="P231" s="237">
        <f>+P179+P205</f>
        <v>0</v>
      </c>
      <c r="Q231" s="265">
        <f t="shared" ref="Q231" si="366">O231+P231</f>
        <v>0</v>
      </c>
      <c r="R231" s="234">
        <f t="shared" si="363"/>
        <v>0</v>
      </c>
      <c r="S231" s="235">
        <f t="shared" si="363"/>
        <v>0</v>
      </c>
      <c r="T231" s="244">
        <f>R231+S231</f>
        <v>0</v>
      </c>
      <c r="U231" s="237">
        <f>+U179+U205</f>
        <v>0</v>
      </c>
      <c r="V231" s="265">
        <f t="shared" ref="V231" si="367">T231+U231</f>
        <v>0</v>
      </c>
      <c r="W231" s="238">
        <f>IF(Q231=0,0,((V231/Q231)-1)*100)</f>
        <v>0</v>
      </c>
    </row>
    <row r="232" spans="1:23" ht="14.25" thickTop="1" thickBot="1" x14ac:dyDescent="0.25">
      <c r="L232" s="246" t="s">
        <v>40</v>
      </c>
      <c r="M232" s="247">
        <f>+M229+M230+M231</f>
        <v>0</v>
      </c>
      <c r="N232" s="247">
        <f t="shared" ref="N232" si="368">+N229+N230+N231</f>
        <v>0</v>
      </c>
      <c r="O232" s="248">
        <f t="shared" ref="O232" si="369">+O229+O230+O231</f>
        <v>0</v>
      </c>
      <c r="P232" s="249">
        <f t="shared" ref="P232" si="370">+P229+P230+P231</f>
        <v>0</v>
      </c>
      <c r="Q232" s="248">
        <f t="shared" ref="Q232" si="371">+Q229+Q230+Q231</f>
        <v>0</v>
      </c>
      <c r="R232" s="247">
        <f t="shared" ref="R232" si="372">+R229+R230+R231</f>
        <v>0</v>
      </c>
      <c r="S232" s="247">
        <f t="shared" ref="S232" si="373">+S229+S230+S231</f>
        <v>0</v>
      </c>
      <c r="T232" s="248">
        <f t="shared" ref="T232" si="374">+T229+T230+T231</f>
        <v>0</v>
      </c>
      <c r="U232" s="249">
        <f t="shared" ref="U232" si="375">+U229+U230+U231</f>
        <v>0</v>
      </c>
      <c r="V232" s="248">
        <f t="shared" ref="V232" si="376">+V229+V230+V231</f>
        <v>0</v>
      </c>
      <c r="W232" s="342">
        <f>IF(Q232=0,0,((V232/Q232)-1)*100)</f>
        <v>0</v>
      </c>
    </row>
    <row r="233" spans="1:23" ht="14.25" thickTop="1" thickBot="1" x14ac:dyDescent="0.25">
      <c r="L233" s="239" t="s">
        <v>62</v>
      </c>
      <c r="M233" s="240">
        <f>+M224+M228+M232</f>
        <v>2</v>
      </c>
      <c r="N233" s="241">
        <f t="shared" ref="N233" si="377">+N224+N228+N232</f>
        <v>0</v>
      </c>
      <c r="O233" s="242">
        <f t="shared" ref="O233" si="378">+O224+O228+O232</f>
        <v>2</v>
      </c>
      <c r="P233" s="240">
        <f t="shared" ref="P233" si="379">+P224+P228+P232</f>
        <v>0</v>
      </c>
      <c r="Q233" s="242">
        <f t="shared" ref="Q233" si="380">+Q224+Q228+Q232</f>
        <v>2</v>
      </c>
      <c r="R233" s="240">
        <f t="shared" ref="R233" si="381">+R224+R228+R232</f>
        <v>0</v>
      </c>
      <c r="S233" s="241">
        <f t="shared" ref="S233" si="382">+S224+S228+S232</f>
        <v>0</v>
      </c>
      <c r="T233" s="242">
        <f t="shared" ref="T233" si="383">+T224+T228+T232</f>
        <v>0</v>
      </c>
      <c r="U233" s="240">
        <f t="shared" ref="U233" si="384">+U224+U228+U232</f>
        <v>0</v>
      </c>
      <c r="V233" s="242">
        <f t="shared" ref="V233" si="385">+V224+V228+V232</f>
        <v>0</v>
      </c>
      <c r="W233" s="243">
        <f t="shared" ref="W233" si="386">IF(Q233=0,0,((V233/Q233)-1)*100)</f>
        <v>-100</v>
      </c>
    </row>
    <row r="234" spans="1:23" ht="14.25" thickTop="1" thickBot="1" x14ac:dyDescent="0.25">
      <c r="L234" s="239" t="s">
        <v>63</v>
      </c>
      <c r="M234" s="240">
        <f>+M220+M224+M228+M232</f>
        <v>5</v>
      </c>
      <c r="N234" s="241">
        <f t="shared" ref="N234:V234" si="387">+N220+N224+N228+N232</f>
        <v>0</v>
      </c>
      <c r="O234" s="242">
        <f t="shared" si="387"/>
        <v>5</v>
      </c>
      <c r="P234" s="240">
        <f t="shared" si="387"/>
        <v>0</v>
      </c>
      <c r="Q234" s="242">
        <f t="shared" si="387"/>
        <v>5</v>
      </c>
      <c r="R234" s="240">
        <f t="shared" si="387"/>
        <v>0</v>
      </c>
      <c r="S234" s="241">
        <f t="shared" si="387"/>
        <v>0</v>
      </c>
      <c r="T234" s="242">
        <f t="shared" si="387"/>
        <v>0</v>
      </c>
      <c r="U234" s="240">
        <f t="shared" si="387"/>
        <v>0</v>
      </c>
      <c r="V234" s="242">
        <f t="shared" si="387"/>
        <v>0</v>
      </c>
      <c r="W234" s="243">
        <f>IF(Q234=0,0,((V234/Q234)-1)*100)</f>
        <v>-100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iLbbCNED8kDwdQEv3nMRpbaxnujhYk0sQrqHBxR/FBwzb/8azhFv6eX2HcYaXcliW6eouNrAYiWcCnTTipSL8A==" saltValue="OVutvm5kyW+RaCArDVy2Uw==" spinCount="100000" sheet="1" objects="1" scenarios="1"/>
  <mergeCells count="42"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C31:E31"/>
    <mergeCell ref="F31:H31"/>
    <mergeCell ref="M31:Q31"/>
    <mergeCell ref="R31:V31"/>
    <mergeCell ref="B29:I29"/>
    <mergeCell ref="L29:W29"/>
    <mergeCell ref="B2:I2"/>
    <mergeCell ref="B3:I3"/>
    <mergeCell ref="C5:E5"/>
    <mergeCell ref="F5:H5"/>
    <mergeCell ref="L2:W2"/>
    <mergeCell ref="L3:W3"/>
    <mergeCell ref="M5:Q5"/>
    <mergeCell ref="R5:V5"/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127" priority="701" operator="containsText" text="NOT OK">
      <formula>NOT(ISERROR(SEARCH("NOT OK",A1)))</formula>
    </cfRule>
  </conditionalFormatting>
  <conditionalFormatting sqref="A31 K31">
    <cfRule type="containsText" dxfId="126" priority="539" operator="containsText" text="NOT OK">
      <formula>NOT(ISERROR(SEARCH("NOT OK",A31)))</formula>
    </cfRule>
  </conditionalFormatting>
  <conditionalFormatting sqref="A57 K57">
    <cfRule type="containsText" dxfId="125" priority="538" operator="containsText" text="NOT OK">
      <formula>NOT(ISERROR(SEARCH("NOT OK",A57)))</formula>
    </cfRule>
  </conditionalFormatting>
  <conditionalFormatting sqref="A187 K187">
    <cfRule type="containsText" dxfId="124" priority="535" operator="containsText" text="NOT OK">
      <formula>NOT(ISERROR(SEARCH("NOT OK",A187)))</formula>
    </cfRule>
  </conditionalFormatting>
  <conditionalFormatting sqref="K109 A109">
    <cfRule type="containsText" dxfId="123" priority="537" operator="containsText" text="NOT OK">
      <formula>NOT(ISERROR(SEARCH("NOT OK",A109)))</formula>
    </cfRule>
  </conditionalFormatting>
  <conditionalFormatting sqref="K135 A135">
    <cfRule type="containsText" dxfId="122" priority="536" operator="containsText" text="NOT OK">
      <formula>NOT(ISERROR(SEARCH("NOT OK",A135)))</formula>
    </cfRule>
  </conditionalFormatting>
  <conditionalFormatting sqref="A213 K213">
    <cfRule type="containsText" dxfId="121" priority="534" operator="containsText" text="NOT OK">
      <formula>NOT(ISERROR(SEARCH("NOT OK",A213)))</formula>
    </cfRule>
  </conditionalFormatting>
  <conditionalFormatting sqref="A15:A16 K15:K16">
    <cfRule type="containsText" dxfId="120" priority="533" operator="containsText" text="NOT OK">
      <formula>NOT(ISERROR(SEARCH("NOT OK",A15)))</formula>
    </cfRule>
  </conditionalFormatting>
  <conditionalFormatting sqref="K41 A41">
    <cfRule type="containsText" dxfId="119" priority="532" operator="containsText" text="NOT OK">
      <formula>NOT(ISERROR(SEARCH("NOT OK",A41)))</formula>
    </cfRule>
  </conditionalFormatting>
  <conditionalFormatting sqref="K67 A67">
    <cfRule type="containsText" dxfId="118" priority="530" operator="containsText" text="NOT OK">
      <formula>NOT(ISERROR(SEARCH("NOT OK",A67)))</formula>
    </cfRule>
  </conditionalFormatting>
  <conditionalFormatting sqref="A119 K119">
    <cfRule type="containsText" dxfId="117" priority="527" operator="containsText" text="NOT OK">
      <formula>NOT(ISERROR(SEARCH("NOT OK",A119)))</formula>
    </cfRule>
  </conditionalFormatting>
  <conditionalFormatting sqref="K145 A145">
    <cfRule type="containsText" dxfId="116" priority="525" operator="containsText" text="NOT OK">
      <formula>NOT(ISERROR(SEARCH("NOT OK",A145)))</formula>
    </cfRule>
  </conditionalFormatting>
  <conditionalFormatting sqref="K197 A197">
    <cfRule type="containsText" dxfId="115" priority="522" operator="containsText" text="NOT OK">
      <formula>NOT(ISERROR(SEARCH("NOT OK",A197)))</formula>
    </cfRule>
  </conditionalFormatting>
  <conditionalFormatting sqref="K223 A223">
    <cfRule type="containsText" dxfId="114" priority="520" operator="containsText" text="NOT OK">
      <formula>NOT(ISERROR(SEARCH("NOT OK",A223)))</formula>
    </cfRule>
  </conditionalFormatting>
  <conditionalFormatting sqref="A223 K223">
    <cfRule type="containsText" dxfId="113" priority="518" operator="containsText" text="NOT OK">
      <formula>NOT(ISERROR(SEARCH("NOT OK",A223)))</formula>
    </cfRule>
  </conditionalFormatting>
  <conditionalFormatting sqref="A26 K26">
    <cfRule type="containsText" dxfId="112" priority="493" operator="containsText" text="NOT OK">
      <formula>NOT(ISERROR(SEARCH("NOT OK",A26)))</formula>
    </cfRule>
  </conditionalFormatting>
  <conditionalFormatting sqref="K104 A104">
    <cfRule type="containsText" dxfId="111" priority="488" operator="containsText" text="NOT OK">
      <formula>NOT(ISERROR(SEARCH("NOT OK",A104)))</formula>
    </cfRule>
  </conditionalFormatting>
  <conditionalFormatting sqref="A182 K182">
    <cfRule type="containsText" dxfId="110" priority="482" operator="containsText" text="NOT OK">
      <formula>NOT(ISERROR(SEARCH("NOT OK",A182)))</formula>
    </cfRule>
  </conditionalFormatting>
  <conditionalFormatting sqref="A208 K208">
    <cfRule type="containsText" dxfId="109" priority="410" operator="containsText" text="NOT OK">
      <formula>NOT(ISERROR(SEARCH("NOT OK",A208)))</formula>
    </cfRule>
  </conditionalFormatting>
  <conditionalFormatting sqref="K42 A42">
    <cfRule type="containsText" dxfId="108" priority="143" operator="containsText" text="NOT OK">
      <formula>NOT(ISERROR(SEARCH("NOT OK",A42)))</formula>
    </cfRule>
  </conditionalFormatting>
  <conditionalFormatting sqref="K224 A224">
    <cfRule type="containsText" dxfId="107" priority="135" operator="containsText" text="NOT OK">
      <formula>NOT(ISERROR(SEARCH("NOT OK",A224)))</formula>
    </cfRule>
  </conditionalFormatting>
  <conditionalFormatting sqref="A42 K42">
    <cfRule type="containsText" dxfId="106" priority="142" operator="containsText" text="NOT OK">
      <formula>NOT(ISERROR(SEARCH("NOT OK",A42)))</formula>
    </cfRule>
  </conditionalFormatting>
  <conditionalFormatting sqref="K25 A25">
    <cfRule type="containsText" dxfId="105" priority="133" operator="containsText" text="NOT OK">
      <formula>NOT(ISERROR(SEARCH("NOT OK",A25)))</formula>
    </cfRule>
  </conditionalFormatting>
  <conditionalFormatting sqref="K68 A68">
    <cfRule type="containsText" dxfId="104" priority="130" operator="containsText" text="NOT OK">
      <formula>NOT(ISERROR(SEARCH("NOT OK",A68)))</formula>
    </cfRule>
  </conditionalFormatting>
  <conditionalFormatting sqref="A68 K68">
    <cfRule type="containsText" dxfId="103" priority="129" operator="containsText" text="NOT OK">
      <formula>NOT(ISERROR(SEARCH("NOT OK",A68)))</formula>
    </cfRule>
  </conditionalFormatting>
  <conditionalFormatting sqref="K103 A103">
    <cfRule type="containsText" dxfId="102" priority="122" operator="containsText" text="NOT OK">
      <formula>NOT(ISERROR(SEARCH("NOT OK",A103)))</formula>
    </cfRule>
  </conditionalFormatting>
  <conditionalFormatting sqref="A120 K120">
    <cfRule type="containsText" dxfId="101" priority="121" operator="containsText" text="NOT OK">
      <formula>NOT(ISERROR(SEARCH("NOT OK",A120)))</formula>
    </cfRule>
  </conditionalFormatting>
  <conditionalFormatting sqref="A146 K146">
    <cfRule type="containsText" dxfId="100" priority="116" operator="containsText" text="NOT OK">
      <formula>NOT(ISERROR(SEARCH("NOT OK",A146)))</formula>
    </cfRule>
  </conditionalFormatting>
  <conditionalFormatting sqref="K181 A181">
    <cfRule type="containsText" dxfId="99" priority="108" operator="containsText" text="NOT OK">
      <formula>NOT(ISERROR(SEARCH("NOT OK",A181)))</formula>
    </cfRule>
  </conditionalFormatting>
  <conditionalFormatting sqref="K172 A172">
    <cfRule type="containsText" dxfId="98" priority="110" operator="containsText" text="NOT OK">
      <formula>NOT(ISERROR(SEARCH("NOT OK",A172)))</formula>
    </cfRule>
  </conditionalFormatting>
  <conditionalFormatting sqref="K198 A198">
    <cfRule type="containsText" dxfId="97" priority="107" operator="containsText" text="NOT OK">
      <formula>NOT(ISERROR(SEARCH("NOT OK",A198)))</formula>
    </cfRule>
  </conditionalFormatting>
  <conditionalFormatting sqref="A46 K46">
    <cfRule type="containsText" dxfId="96" priority="84" operator="containsText" text="NOT OK">
      <formula>NOT(ISERROR(SEARCH("NOT OK",A46)))</formula>
    </cfRule>
  </conditionalFormatting>
  <conditionalFormatting sqref="A72 K72">
    <cfRule type="containsText" dxfId="95" priority="81" operator="containsText" text="NOT OK">
      <formula>NOT(ISERROR(SEARCH("NOT OK",A72)))</formula>
    </cfRule>
  </conditionalFormatting>
  <conditionalFormatting sqref="K124 A124">
    <cfRule type="containsText" dxfId="94" priority="78" operator="containsText" text="NOT OK">
      <formula>NOT(ISERROR(SEARCH("NOT OK",A124)))</formula>
    </cfRule>
  </conditionalFormatting>
  <conditionalFormatting sqref="K150 A150">
    <cfRule type="containsText" dxfId="93" priority="75" operator="containsText" text="NOT OK">
      <formula>NOT(ISERROR(SEARCH("NOT OK",A150)))</formula>
    </cfRule>
  </conditionalFormatting>
  <conditionalFormatting sqref="A202 K202">
    <cfRule type="containsText" dxfId="92" priority="72" operator="containsText" text="NOT OK">
      <formula>NOT(ISERROR(SEARCH("NOT OK",A202)))</formula>
    </cfRule>
  </conditionalFormatting>
  <conditionalFormatting sqref="A228 K228">
    <cfRule type="containsText" dxfId="91" priority="69" operator="containsText" text="NOT OK">
      <formula>NOT(ISERROR(SEARCH("NOT OK",A228)))</formula>
    </cfRule>
  </conditionalFormatting>
  <conditionalFormatting sqref="A180 K180">
    <cfRule type="containsText" dxfId="90" priority="45" operator="containsText" text="NOT OK">
      <formula>NOT(ISERROR(SEARCH("NOT OK",A180)))</formula>
    </cfRule>
  </conditionalFormatting>
  <conditionalFormatting sqref="K102 A102">
    <cfRule type="containsText" dxfId="89" priority="47" operator="containsText" text="NOT OK">
      <formula>NOT(ISERROR(SEARCH("NOT OK",A102)))</formula>
    </cfRule>
  </conditionalFormatting>
  <conditionalFormatting sqref="K207 A207">
    <cfRule type="containsText" dxfId="88" priority="41" operator="containsText" text="NOT OK">
      <formula>NOT(ISERROR(SEARCH("NOT OK",A207)))</formula>
    </cfRule>
  </conditionalFormatting>
  <conditionalFormatting sqref="A24 K24">
    <cfRule type="containsText" dxfId="87" priority="48" operator="containsText" text="NOT OK">
      <formula>NOT(ISERROR(SEARCH("NOT OK",A24)))</formula>
    </cfRule>
  </conditionalFormatting>
  <conditionalFormatting sqref="K207 A207">
    <cfRule type="containsText" dxfId="86" priority="39" operator="containsText" text="NOT OK">
      <formula>NOT(ISERROR(SEARCH("NOT OK",A207)))</formula>
    </cfRule>
  </conditionalFormatting>
  <conditionalFormatting sqref="A206 K206">
    <cfRule type="containsText" dxfId="85" priority="38" operator="containsText" text="NOT OK">
      <formula>NOT(ISERROR(SEARCH("NOT OK",A206)))</formula>
    </cfRule>
  </conditionalFormatting>
  <conditionalFormatting sqref="A52 K52">
    <cfRule type="containsText" dxfId="84" priority="23" operator="containsText" text="NOT OK">
      <formula>NOT(ISERROR(SEARCH("NOT OK",A52)))</formula>
    </cfRule>
  </conditionalFormatting>
  <conditionalFormatting sqref="A52 K52">
    <cfRule type="containsText" dxfId="83" priority="22" operator="containsText" text="NOT OK">
      <formula>NOT(ISERROR(SEARCH("NOT OK",A52)))</formula>
    </cfRule>
  </conditionalFormatting>
  <conditionalFormatting sqref="A50 K50">
    <cfRule type="containsText" dxfId="82" priority="20" operator="containsText" text="NOT OK">
      <formula>NOT(ISERROR(SEARCH("NOT OK",A50)))</formula>
    </cfRule>
  </conditionalFormatting>
  <conditionalFormatting sqref="A78 K78">
    <cfRule type="containsText" dxfId="81" priority="19" operator="containsText" text="NOT OK">
      <formula>NOT(ISERROR(SEARCH("NOT OK",A78)))</formula>
    </cfRule>
  </conditionalFormatting>
  <conditionalFormatting sqref="A78 K78">
    <cfRule type="containsText" dxfId="80" priority="18" operator="containsText" text="NOT OK">
      <formula>NOT(ISERROR(SEARCH("NOT OK",A78)))</formula>
    </cfRule>
  </conditionalFormatting>
  <conditionalFormatting sqref="A76 K76">
    <cfRule type="containsText" dxfId="79" priority="16" operator="containsText" text="NOT OK">
      <formula>NOT(ISERROR(SEARCH("NOT OK",A76)))</formula>
    </cfRule>
  </conditionalFormatting>
  <conditionalFormatting sqref="K130 A130">
    <cfRule type="containsText" dxfId="78" priority="15" operator="containsText" text="NOT OK">
      <formula>NOT(ISERROR(SEARCH("NOT OK",A130)))</formula>
    </cfRule>
  </conditionalFormatting>
  <conditionalFormatting sqref="K130 A130">
    <cfRule type="containsText" dxfId="77" priority="14" operator="containsText" text="NOT OK">
      <formula>NOT(ISERROR(SEARCH("NOT OK",A130)))</formula>
    </cfRule>
  </conditionalFormatting>
  <conditionalFormatting sqref="K129 A129">
    <cfRule type="containsText" dxfId="76" priority="13" operator="containsText" text="NOT OK">
      <formula>NOT(ISERROR(SEARCH("NOT OK",A129)))</formula>
    </cfRule>
  </conditionalFormatting>
  <conditionalFormatting sqref="K128 A128">
    <cfRule type="containsText" dxfId="75" priority="12" operator="containsText" text="NOT OK">
      <formula>NOT(ISERROR(SEARCH("NOT OK",A128)))</formula>
    </cfRule>
  </conditionalFormatting>
  <conditionalFormatting sqref="K156 A156">
    <cfRule type="containsText" dxfId="74" priority="11" operator="containsText" text="NOT OK">
      <formula>NOT(ISERROR(SEARCH("NOT OK",A156)))</formula>
    </cfRule>
  </conditionalFormatting>
  <conditionalFormatting sqref="K156 A156">
    <cfRule type="containsText" dxfId="73" priority="10" operator="containsText" text="NOT OK">
      <formula>NOT(ISERROR(SEARCH("NOT OK",A156)))</formula>
    </cfRule>
  </conditionalFormatting>
  <conditionalFormatting sqref="K155 A155">
    <cfRule type="containsText" dxfId="72" priority="9" operator="containsText" text="NOT OK">
      <formula>NOT(ISERROR(SEARCH("NOT OK",A155)))</formula>
    </cfRule>
  </conditionalFormatting>
  <conditionalFormatting sqref="K154 A154">
    <cfRule type="containsText" dxfId="71" priority="8" operator="containsText" text="NOT OK">
      <formula>NOT(ISERROR(SEARCH("NOT OK",A154)))</formula>
    </cfRule>
  </conditionalFormatting>
  <conditionalFormatting sqref="A234 K234">
    <cfRule type="containsText" dxfId="70" priority="7" operator="containsText" text="NOT OK">
      <formula>NOT(ISERROR(SEARCH("NOT OK",A234)))</formula>
    </cfRule>
  </conditionalFormatting>
  <conditionalFormatting sqref="A234 K234">
    <cfRule type="containsText" dxfId="69" priority="6" operator="containsText" text="NOT OK">
      <formula>NOT(ISERROR(SEARCH("NOT OK",A234)))</formula>
    </cfRule>
  </conditionalFormatting>
  <conditionalFormatting sqref="K233 A233">
    <cfRule type="containsText" dxfId="68" priority="5" operator="containsText" text="NOT OK">
      <formula>NOT(ISERROR(SEARCH("NOT OK",A233)))</formula>
    </cfRule>
  </conditionalFormatting>
  <conditionalFormatting sqref="K233 A233">
    <cfRule type="containsText" dxfId="67" priority="4" operator="containsText" text="NOT OK">
      <formula>NOT(ISERROR(SEARCH("NOT OK",A233)))</formula>
    </cfRule>
  </conditionalFormatting>
  <conditionalFormatting sqref="A232 K232">
    <cfRule type="containsText" dxfId="66" priority="3" operator="containsText" text="NOT OK">
      <formula>NOT(ISERROR(SEARCH("NOT OK",A232)))</formula>
    </cfRule>
  </conditionalFormatting>
  <conditionalFormatting sqref="K51 A51">
    <cfRule type="containsText" dxfId="65" priority="2" operator="containsText" text="NOT OK">
      <formula>NOT(ISERROR(SEARCH("NOT OK",A51)))</formula>
    </cfRule>
  </conditionalFormatting>
  <conditionalFormatting sqref="K77 A77">
    <cfRule type="containsText" dxfId="64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2" min="11" max="22" man="1"/>
    <brk id="163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35"/>
  <sheetViews>
    <sheetView tabSelected="1" zoomScaleNormal="100" workbookViewId="0">
      <selection activeCell="A10" sqref="A10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3.42578125" style="1" customWidth="1"/>
    <col min="4" max="4" width="13.7109375" style="1" customWidth="1"/>
    <col min="5" max="5" width="12.7109375" style="1" customWidth="1"/>
    <col min="6" max="6" width="12.42578125" style="1" customWidth="1"/>
    <col min="7" max="7" width="13.42578125" style="1" customWidth="1"/>
    <col min="8" max="8" width="13" style="1" customWidth="1"/>
    <col min="9" max="9" width="12.28515625" style="2" customWidth="1"/>
    <col min="10" max="10" width="7" style="1" customWidth="1"/>
    <col min="11" max="11" width="7" style="3"/>
    <col min="12" max="12" width="13" style="1" customWidth="1"/>
    <col min="13" max="14" width="13.42578125" style="1" customWidth="1"/>
    <col min="15" max="15" width="15.28515625" style="1" customWidth="1"/>
    <col min="16" max="16" width="12.85546875" style="1" customWidth="1"/>
    <col min="17" max="17" width="13.28515625" style="1" customWidth="1"/>
    <col min="18" max="18" width="13.140625" style="1" customWidth="1"/>
    <col min="19" max="19" width="13" style="1" customWidth="1"/>
    <col min="20" max="20" width="16" style="1" customWidth="1"/>
    <col min="21" max="21" width="15" style="1" customWidth="1"/>
    <col min="22" max="22" width="13.7109375" style="1" customWidth="1"/>
    <col min="23" max="23" width="14.140625" style="2" customWidth="1"/>
    <col min="24" max="16384" width="7" style="1"/>
  </cols>
  <sheetData>
    <row r="1" spans="1:23" ht="13.5" thickBot="1" x14ac:dyDescent="0.25"/>
    <row r="2" spans="1:23" ht="13.5" thickTop="1" x14ac:dyDescent="0.2">
      <c r="B2" s="530" t="s">
        <v>0</v>
      </c>
      <c r="C2" s="531"/>
      <c r="D2" s="531"/>
      <c r="E2" s="531"/>
      <c r="F2" s="531"/>
      <c r="G2" s="531"/>
      <c r="H2" s="531"/>
      <c r="I2" s="532"/>
      <c r="J2" s="3"/>
      <c r="L2" s="533" t="s">
        <v>1</v>
      </c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5"/>
    </row>
    <row r="3" spans="1:23" ht="13.5" thickBot="1" x14ac:dyDescent="0.25">
      <c r="B3" s="536" t="s">
        <v>46</v>
      </c>
      <c r="C3" s="537"/>
      <c r="D3" s="537"/>
      <c r="E3" s="537"/>
      <c r="F3" s="537"/>
      <c r="G3" s="537"/>
      <c r="H3" s="537"/>
      <c r="I3" s="538"/>
      <c r="J3" s="3"/>
      <c r="L3" s="539" t="s">
        <v>48</v>
      </c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2" t="s">
        <v>64</v>
      </c>
      <c r="D5" s="543"/>
      <c r="E5" s="544"/>
      <c r="F5" s="542" t="s">
        <v>65</v>
      </c>
      <c r="G5" s="543"/>
      <c r="H5" s="544"/>
      <c r="I5" s="105" t="s">
        <v>2</v>
      </c>
      <c r="J5" s="3"/>
      <c r="L5" s="11"/>
      <c r="M5" s="545" t="s">
        <v>64</v>
      </c>
      <c r="N5" s="546"/>
      <c r="O5" s="546"/>
      <c r="P5" s="546"/>
      <c r="Q5" s="547"/>
      <c r="R5" s="545" t="s">
        <v>65</v>
      </c>
      <c r="S5" s="546"/>
      <c r="T5" s="546"/>
      <c r="U5" s="546"/>
      <c r="V5" s="547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+'Lcc_BKK+DMK'!C9+Lcc_CNX!C9+Lcc_HDY!C9+Lcc_HKT!C9+Lcc_CEI!C9</f>
        <v>7003</v>
      </c>
      <c r="D9" s="122">
        <f>+'Lcc_BKK+DMK'!D9+Lcc_CNX!D9+Lcc_HDY!D9+Lcc_HKT!D9+Lcc_CEI!D9</f>
        <v>7002</v>
      </c>
      <c r="E9" s="148">
        <f>SUM(C9:D9)</f>
        <v>14005</v>
      </c>
      <c r="F9" s="120">
        <f>+'Lcc_BKK+DMK'!F9+Lcc_CNX!F9+Lcc_HDY!F9+Lcc_HKT!F9+Lcc_CEI!F9</f>
        <v>8507</v>
      </c>
      <c r="G9" s="122">
        <f>+'Lcc_BKK+DMK'!G9+Lcc_CNX!G9+Lcc_HDY!G9+Lcc_HKT!G9+Lcc_CEI!G9</f>
        <v>8486</v>
      </c>
      <c r="H9" s="148">
        <f>SUM(F9:G9)</f>
        <v>16993</v>
      </c>
      <c r="I9" s="123">
        <f>IF(E9=0,0,((H9/E9)-1)*100)</f>
        <v>21.335237415208862</v>
      </c>
      <c r="J9" s="3"/>
      <c r="L9" s="13" t="s">
        <v>10</v>
      </c>
      <c r="M9" s="39">
        <f>'Lcc_BKK+DMK'!M9+Lcc_CNX!M9+Lcc_HDY!M9+Lcc_HKT!M9+Lcc_CEI!M9</f>
        <v>1053089</v>
      </c>
      <c r="N9" s="37">
        <f>'Lcc_BKK+DMK'!N9+Lcc_CNX!N9+Lcc_HDY!N9+Lcc_HKT!N9+Lcc_CEI!N9</f>
        <v>1086223</v>
      </c>
      <c r="O9" s="165">
        <f t="shared" ref="O9:O11" si="0">SUM(M9:N9)</f>
        <v>2139312</v>
      </c>
      <c r="P9" s="140">
        <f>+Lcc_BKK!P9+Lcc_DMK!P9+Lcc_CNX!P9+Lcc_HDY!P9+Lcc_HKT!P9+Lcc_CEI!P9</f>
        <v>3061</v>
      </c>
      <c r="Q9" s="165">
        <f>O9+P9</f>
        <v>2142373</v>
      </c>
      <c r="R9" s="39">
        <f>'Lcc_BKK+DMK'!R9+Lcc_CNX!R9+Lcc_HDY!R9+Lcc_HKT!R9+Lcc_CEI!R9</f>
        <v>1329621</v>
      </c>
      <c r="S9" s="37">
        <f>'Lcc_BKK+DMK'!S9+Lcc_CNX!S9+Lcc_HDY!S9+Lcc_HKT!S9+Lcc_CEI!S9</f>
        <v>1359896</v>
      </c>
      <c r="T9" s="165">
        <f t="shared" ref="T9" si="1">SUM(R9:S9)</f>
        <v>2689517</v>
      </c>
      <c r="U9" s="140">
        <f>+Lcc_BKK!U9+Lcc_DMK!U9+Lcc_CNX!U9+Lcc_HDY!U9+Lcc_HKT!U9+Lcc_CEI!U9</f>
        <v>2359</v>
      </c>
      <c r="V9" s="165">
        <f>T9+U9</f>
        <v>2691876</v>
      </c>
      <c r="W9" s="40">
        <f>IF(Q9=0,0,((V9/Q9)-1)*100)</f>
        <v>25.64926835803103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+'Lcc_BKK+DMK'!C10+Lcc_CNX!C10+Lcc_HDY!C10+Lcc_HKT!C10+Lcc_CEI!C10</f>
        <v>6981</v>
      </c>
      <c r="D10" s="122">
        <f>+'Lcc_BKK+DMK'!D10+Lcc_CNX!D10+Lcc_HDY!D10+Lcc_HKT!D10+Lcc_CEI!D10</f>
        <v>6986</v>
      </c>
      <c r="E10" s="148">
        <f t="shared" ref="E10:E17" si="2">SUM(C10:D10)</f>
        <v>13967</v>
      </c>
      <c r="F10" s="120">
        <f>+'Lcc_BKK+DMK'!F10+Lcc_CNX!F10+Lcc_HDY!F10+Lcc_HKT!F10+Lcc_CEI!F10</f>
        <v>8049</v>
      </c>
      <c r="G10" s="122">
        <f>+'Lcc_BKK+DMK'!G10+Lcc_CNX!G10+Lcc_HDY!G10+Lcc_HKT!G10+Lcc_CEI!G10</f>
        <v>8049</v>
      </c>
      <c r="H10" s="148">
        <f t="shared" ref="H10:H17" si="3">SUM(F10:G10)</f>
        <v>16098</v>
      </c>
      <c r="I10" s="123">
        <f t="shared" ref="I10:I11" si="4">IF(E10=0,0,((H10/E10)-1)*100)</f>
        <v>15.257392425001793</v>
      </c>
      <c r="J10" s="3"/>
      <c r="K10" s="6"/>
      <c r="L10" s="13" t="s">
        <v>11</v>
      </c>
      <c r="M10" s="39">
        <f>'Lcc_BKK+DMK'!M10+Lcc_CNX!M10+Lcc_HDY!M10+Lcc_HKT!M10+Lcc_CEI!M10</f>
        <v>1114720</v>
      </c>
      <c r="N10" s="37">
        <f>'Lcc_BKK+DMK'!N10+Lcc_CNX!N10+Lcc_HDY!N10+Lcc_HKT!N10+Lcc_CEI!N10</f>
        <v>1082887</v>
      </c>
      <c r="O10" s="165">
        <f t="shared" si="0"/>
        <v>2197607</v>
      </c>
      <c r="P10" s="140">
        <f>+Lcc_BKK!P10+Lcc_DMK!P10+Lcc_CNX!P10+Lcc_HDY!P10+Lcc_HKT!P10+Lcc_CEI!P10</f>
        <v>3042</v>
      </c>
      <c r="Q10" s="165">
        <f t="shared" ref="Q10:Q11" si="5">O10+P10</f>
        <v>2200649</v>
      </c>
      <c r="R10" s="39">
        <f>'Lcc_BKK+DMK'!R10+Lcc_CNX!R10+Lcc_HDY!R10+Lcc_HKT!R10+Lcc_CEI!R10</f>
        <v>1322002</v>
      </c>
      <c r="S10" s="37">
        <f>'Lcc_BKK+DMK'!S10+Lcc_CNX!S10+Lcc_HDY!S10+Lcc_HKT!S10+Lcc_CEI!S10</f>
        <v>1309990</v>
      </c>
      <c r="T10" s="165">
        <f t="shared" ref="T10:T11" si="6">SUM(R10:S10)</f>
        <v>2631992</v>
      </c>
      <c r="U10" s="140">
        <f>+Lcc_BKK!U10+Lcc_DMK!U10+Lcc_CNX!U10+Lcc_HDY!U10+Lcc_HKT!U10+Lcc_CEI!U10</f>
        <v>2758</v>
      </c>
      <c r="V10" s="165">
        <f t="shared" ref="V10:V11" si="7">T10+U10</f>
        <v>2634750</v>
      </c>
      <c r="W10" s="40">
        <f t="shared" ref="W10:W11" si="8">IF(Q10=0,0,((V10/Q10)-1)*100)</f>
        <v>19.726044453249926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+'Lcc_BKK+DMK'!C11+Lcc_CNX!C11+Lcc_HDY!C11+Lcc_HKT!C11+Lcc_CEI!C11</f>
        <v>7713</v>
      </c>
      <c r="D11" s="125">
        <f>+'Lcc_BKK+DMK'!D11+Lcc_CNX!D11+Lcc_HDY!D11+Lcc_HKT!D11+Lcc_CEI!D11</f>
        <v>7714</v>
      </c>
      <c r="E11" s="148">
        <f t="shared" si="2"/>
        <v>15427</v>
      </c>
      <c r="F11" s="124">
        <f>+'Lcc_BKK+DMK'!F11+Lcc_CNX!F11+Lcc_HDY!F11+Lcc_HKT!F11+Lcc_CEI!F11</f>
        <v>8480</v>
      </c>
      <c r="G11" s="125">
        <f>+'Lcc_BKK+DMK'!G11+Lcc_CNX!G11+Lcc_HDY!G11+Lcc_HKT!G11+Lcc_CEI!G11</f>
        <v>8467</v>
      </c>
      <c r="H11" s="148">
        <f t="shared" si="3"/>
        <v>16947</v>
      </c>
      <c r="I11" s="123">
        <f t="shared" si="4"/>
        <v>9.8528553834186905</v>
      </c>
      <c r="J11" s="3"/>
      <c r="K11" s="6"/>
      <c r="L11" s="22" t="s">
        <v>12</v>
      </c>
      <c r="M11" s="39">
        <f>'Lcc_BKK+DMK'!M11+Lcc_CNX!M11+Lcc_HDY!M11+Lcc_HKT!M11+Lcc_CEI!M11</f>
        <v>1323306</v>
      </c>
      <c r="N11" s="37">
        <f>'Lcc_BKK+DMK'!N11+Lcc_CNX!N11+Lcc_HDY!N11+Lcc_HKT!N11+Lcc_CEI!N11</f>
        <v>1294064</v>
      </c>
      <c r="O11" s="165">
        <f t="shared" si="0"/>
        <v>2617370</v>
      </c>
      <c r="P11" s="140">
        <f>+Lcc_BKK!P11+Lcc_DMK!P11+Lcc_CNX!P11+Lcc_HDY!P11+Lcc_HKT!P11+Lcc_CEI!P11</f>
        <v>7846</v>
      </c>
      <c r="Q11" s="165">
        <f t="shared" si="5"/>
        <v>2625216</v>
      </c>
      <c r="R11" s="39">
        <f>'Lcc_BKK+DMK'!R11+Lcc_CNX!R11+Lcc_HDY!R11+Lcc_HKT!R11+Lcc_CEI!R11</f>
        <v>1468410</v>
      </c>
      <c r="S11" s="37">
        <f>'Lcc_BKK+DMK'!S11+Lcc_CNX!S11+Lcc_HDY!S11+Lcc_HKT!S11+Lcc_CEI!S11</f>
        <v>1445463</v>
      </c>
      <c r="T11" s="165">
        <f t="shared" si="6"/>
        <v>2913873</v>
      </c>
      <c r="U11" s="140">
        <f>+Lcc_BKK!U11+Lcc_DMK!U11+Lcc_CNX!U11+Lcc_HDY!U11+Lcc_HKT!U11+Lcc_CEI!U11</f>
        <v>4088</v>
      </c>
      <c r="V11" s="165">
        <f t="shared" si="7"/>
        <v>2917961</v>
      </c>
      <c r="W11" s="40">
        <f t="shared" si="8"/>
        <v>11.151272885735874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9">+C9+C10+C11</f>
        <v>21697</v>
      </c>
      <c r="D12" s="129">
        <f t="shared" si="9"/>
        <v>21702</v>
      </c>
      <c r="E12" s="151">
        <f t="shared" si="2"/>
        <v>43399</v>
      </c>
      <c r="F12" s="127">
        <f t="shared" si="9"/>
        <v>25036</v>
      </c>
      <c r="G12" s="129">
        <f t="shared" si="9"/>
        <v>25002</v>
      </c>
      <c r="H12" s="151">
        <f t="shared" si="3"/>
        <v>50038</v>
      </c>
      <c r="I12" s="130">
        <f t="shared" ref="I12:I13" si="10">IF(E12=0,0,((H12/E12)-1)*100)</f>
        <v>15.297587502016174</v>
      </c>
      <c r="J12" s="3"/>
      <c r="L12" s="41" t="s">
        <v>57</v>
      </c>
      <c r="M12" s="45">
        <f t="shared" ref="M12:Q12" si="11">+M9+M10+M11</f>
        <v>3491115</v>
      </c>
      <c r="N12" s="43">
        <f t="shared" si="11"/>
        <v>3463174</v>
      </c>
      <c r="O12" s="166">
        <f t="shared" si="11"/>
        <v>6954289</v>
      </c>
      <c r="P12" s="43">
        <f t="shared" si="11"/>
        <v>13949</v>
      </c>
      <c r="Q12" s="166">
        <f t="shared" si="11"/>
        <v>6968238</v>
      </c>
      <c r="R12" s="45">
        <f t="shared" ref="R12:V12" si="12">+R9+R10+R11</f>
        <v>4120033</v>
      </c>
      <c r="S12" s="43">
        <f t="shared" si="12"/>
        <v>4115349</v>
      </c>
      <c r="T12" s="166">
        <f t="shared" si="12"/>
        <v>8235382</v>
      </c>
      <c r="U12" s="43">
        <f t="shared" si="12"/>
        <v>9205</v>
      </c>
      <c r="V12" s="166">
        <f t="shared" si="12"/>
        <v>8244587</v>
      </c>
      <c r="W12" s="46">
        <f t="shared" ref="W12:W13" si="13">IF(Q12=0,0,((V12/Q12)-1)*100)</f>
        <v>18.316667714277269</v>
      </c>
    </row>
    <row r="13" spans="1:23" ht="13.5" thickTop="1" x14ac:dyDescent="0.2">
      <c r="A13" s="3" t="str">
        <f t="shared" ref="A13:A65" si="14">IF(ISERROR(F13/G13)," ",IF(F13/G13&gt;0.5,IF(F13/G13&lt;1.5," ","NOT OK"),"NOT OK"))</f>
        <v xml:space="preserve"> </v>
      </c>
      <c r="B13" s="106" t="s">
        <v>13</v>
      </c>
      <c r="C13" s="120">
        <f>+'Lcc_BKK+DMK'!C13+Lcc_CNX!C13+Lcc_HDY!C13+Lcc_HKT!C13+Lcc_CEI!C13</f>
        <v>8074</v>
      </c>
      <c r="D13" s="122">
        <f>+'Lcc_BKK+DMK'!D13+Lcc_CNX!D13+Lcc_HDY!D13+Lcc_HKT!D13+Lcc_CEI!D13</f>
        <v>8072</v>
      </c>
      <c r="E13" s="148">
        <f t="shared" si="2"/>
        <v>16146</v>
      </c>
      <c r="F13" s="120">
        <f>+'Lcc_BKK+DMK'!F13+Lcc_CNX!F13+Lcc_HDY!F13+Lcc_HKT!F13+Lcc_CEI!F13</f>
        <v>8721</v>
      </c>
      <c r="G13" s="122">
        <f>+'Lcc_BKK+DMK'!G13+Lcc_CNX!G13+Lcc_HDY!G13+Lcc_HKT!G13+Lcc_CEI!G13</f>
        <v>8723</v>
      </c>
      <c r="H13" s="148">
        <f t="shared" si="3"/>
        <v>17444</v>
      </c>
      <c r="I13" s="123">
        <f t="shared" si="10"/>
        <v>8.0391428217515113</v>
      </c>
      <c r="J13" s="3"/>
      <c r="L13" s="13" t="s">
        <v>13</v>
      </c>
      <c r="M13" s="39">
        <f>'Lcc_BKK+DMK'!M13+Lcc_CNX!M13+Lcc_HDY!M13+Lcc_HKT!M13+Lcc_CEI!M13</f>
        <v>1372725</v>
      </c>
      <c r="N13" s="37">
        <f>'Lcc_BKK+DMK'!N13+Lcc_CNX!N13+Lcc_HDY!N13+Lcc_HKT!N13+Lcc_CEI!N13</f>
        <v>1373084</v>
      </c>
      <c r="O13" s="268">
        <f t="shared" ref="O13" si="15">SUM(M13:N13)</f>
        <v>2745809</v>
      </c>
      <c r="P13" s="140">
        <f>+Lcc_BKK!P13+Lcc_DMK!P13+Lcc_CNX!P13+Lcc_HDY!P13+Lcc_HKT!P13+Lcc_CEI!P13</f>
        <v>4095</v>
      </c>
      <c r="Q13" s="165">
        <f t="shared" ref="Q13" si="16">O13+P13</f>
        <v>2749904</v>
      </c>
      <c r="R13" s="39">
        <f>'Lcc_BKK+DMK'!R13+Lcc_CNX!R13+Lcc_HDY!R13+Lcc_HKT!R13+Lcc_CEI!R13</f>
        <v>1430825</v>
      </c>
      <c r="S13" s="500">
        <f>'Lcc_BKK+DMK'!S13+Lcc_CNX!S13+Lcc_HDY!S13+Lcc_HKT!S13+Lcc_CEI!S13</f>
        <v>1477263</v>
      </c>
      <c r="T13" s="165">
        <f t="shared" ref="T13" si="17">SUM(R13:S13)</f>
        <v>2908088</v>
      </c>
      <c r="U13" s="140">
        <f>+Lcc_BKK!U13+Lcc_DMK!U13+Lcc_CNX!U13+Lcc_HDY!U13+Lcc_HKT!U13+Lcc_CEI!U13</f>
        <v>3791</v>
      </c>
      <c r="V13" s="165">
        <f t="shared" ref="V13" si="18">T13+U13</f>
        <v>2911879</v>
      </c>
      <c r="W13" s="40">
        <f t="shared" si="13"/>
        <v>5.8902056217235321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+'Lcc_BKK+DMK'!C14+Lcc_CNX!C14+Lcc_HDY!C14+Lcc_HKT!C14+Lcc_CEI!C14</f>
        <v>7517</v>
      </c>
      <c r="D14" s="122">
        <f>+'Lcc_BKK+DMK'!D14+Lcc_CNX!D14+Lcc_HDY!D14+Lcc_HKT!D14+Lcc_CEI!D14</f>
        <v>7522</v>
      </c>
      <c r="E14" s="148">
        <f>SUM(C14:D14)</f>
        <v>15039</v>
      </c>
      <c r="F14" s="120">
        <f>+'Lcc_BKK+DMK'!F14+Lcc_CNX!F14+Lcc_HDY!F14+Lcc_HKT!F14+Lcc_CEI!F14</f>
        <v>5968</v>
      </c>
      <c r="G14" s="122">
        <f>+'Lcc_BKK+DMK'!G14+Lcc_CNX!G14+Lcc_HDY!G14+Lcc_HKT!G14+Lcc_CEI!G14</f>
        <v>5941</v>
      </c>
      <c r="H14" s="148">
        <f>SUM(F14:G14)</f>
        <v>11909</v>
      </c>
      <c r="I14" s="123">
        <f>IF(E14=0,0,((H14/E14)-1)*100)</f>
        <v>-20.812554026198548</v>
      </c>
      <c r="J14" s="3"/>
      <c r="L14" s="13" t="s">
        <v>14</v>
      </c>
      <c r="M14" s="39">
        <f>'Lcc_BKK+DMK'!M14+Lcc_CNX!M14+Lcc_HDY!M14+Lcc_HKT!M14+Lcc_CEI!M14</f>
        <v>1268493</v>
      </c>
      <c r="N14" s="37">
        <f>'Lcc_BKK+DMK'!N14+Lcc_CNX!N14+Lcc_HDY!N14+Lcc_HKT!N14+Lcc_CEI!N14</f>
        <v>1321612</v>
      </c>
      <c r="O14" s="165">
        <f>SUM(M14:N14)</f>
        <v>2590105</v>
      </c>
      <c r="P14" s="140">
        <f>+Lcc_BKK!P14+Lcc_DMK!P14+Lcc_CNX!P14+Lcc_HDY!P14+Lcc_HKT!P14+Lcc_CEI!P14</f>
        <v>4115</v>
      </c>
      <c r="Q14" s="165">
        <f>O14+P14</f>
        <v>2594220</v>
      </c>
      <c r="R14" s="37">
        <f>'Lcc_BKK+DMK'!R14+Lcc_CNX!R14+Lcc_HDY!R14+Lcc_HKT!R14+Lcc_CEI!R14</f>
        <v>716701</v>
      </c>
      <c r="S14" s="473">
        <f>'Lcc_BKK+DMK'!S14+Lcc_CNX!S14+Lcc_HDY!S14+Lcc_HKT!S14+Lcc_CEI!S14</f>
        <v>753469</v>
      </c>
      <c r="T14" s="168">
        <f>SUM(R14:S14)</f>
        <v>1470170</v>
      </c>
      <c r="U14" s="140">
        <f>+Lcc_BKK!U14+Lcc_DMK!U14+Lcc_CNX!U14+Lcc_HDY!U14+Lcc_HKT!U14+Lcc_CEI!U14</f>
        <v>2685</v>
      </c>
      <c r="V14" s="165">
        <f>T14+U14</f>
        <v>1472855</v>
      </c>
      <c r="W14" s="40">
        <f>IF(Q14=0,0,((V14/Q14)-1)*100)</f>
        <v>-43.225516725643928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f>+'Lcc_BKK+DMK'!C15+Lcc_CNX!C15+Lcc_HDY!C15+Lcc_HKT!C15+Lcc_CEI!C15</f>
        <v>8191</v>
      </c>
      <c r="D15" s="122">
        <f>'Lcc_BKK+DMK'!D15+Lcc_CNX!D15+Lcc_HDY!D15+Lcc_HKT!D15+Lcc_CEI!D15</f>
        <v>8189</v>
      </c>
      <c r="E15" s="148">
        <f>SUM(C15:D15)</f>
        <v>16380</v>
      </c>
      <c r="F15" s="120">
        <f>+'Lcc_BKK+DMK'!F15+Lcc_CNX!F15+Lcc_HDY!F15+Lcc_HKT!F15+Lcc_CEI!F15</f>
        <v>2731</v>
      </c>
      <c r="G15" s="122">
        <f>'Lcc_BKK+DMK'!G15+Lcc_CNX!G15+Lcc_HDY!G15+Lcc_HKT!G15+Lcc_CEI!G15</f>
        <v>2722</v>
      </c>
      <c r="H15" s="148">
        <f>SUM(F15:G15)</f>
        <v>5453</v>
      </c>
      <c r="I15" s="123">
        <f>IF(E15=0,0,((H15/E15)-1)*100)</f>
        <v>-66.709401709401718</v>
      </c>
      <c r="J15" s="7"/>
      <c r="L15" s="13" t="s">
        <v>15</v>
      </c>
      <c r="M15" s="39">
        <f>'Lcc_BKK+DMK'!M15+Lcc_CNX!M15+Lcc_HDY!M15+Lcc_HKT!M15+Lcc_CEI!M15</f>
        <v>1354268</v>
      </c>
      <c r="N15" s="37">
        <f>'Lcc_BKK+DMK'!N15+Lcc_CNX!N15+Lcc_HDY!N15+Lcc_HKT!N15+Lcc_CEI!N15</f>
        <v>1403358</v>
      </c>
      <c r="O15" s="165">
        <f t="shared" ref="O15" si="19">SUM(M15:N15)</f>
        <v>2757626</v>
      </c>
      <c r="P15" s="140">
        <f>+Lcc_BKK!P15+Lcc_DMK!P15+Lcc_CNX!P15+Lcc_HDY!P15+Lcc_HKT!P15+Lcc_CEI!P15</f>
        <v>6156</v>
      </c>
      <c r="Q15" s="165">
        <f>O15+P15</f>
        <v>2763782</v>
      </c>
      <c r="R15" s="37">
        <f>'Lcc_BKK+DMK'!R15+Lcc_CNX!R15+Lcc_HDY!R15+Lcc_HKT!R15+Lcc_CEI!R15</f>
        <v>215460</v>
      </c>
      <c r="S15" s="473">
        <f>'Lcc_BKK+DMK'!S15+Lcc_CNX!S15+Lcc_HDY!S15+Lcc_HKT!S15+Lcc_CEI!S15</f>
        <v>273590</v>
      </c>
      <c r="T15" s="480">
        <f t="shared" ref="T15" si="20">SUM(R15:S15)</f>
        <v>489050</v>
      </c>
      <c r="U15" s="486">
        <f>+Lcc_BKK!U15+Lcc_DMK!U15+Lcc_CNX!U15+Lcc_HDY!U15+Lcc_HKT!U15+Lcc_CEI!U15</f>
        <v>841</v>
      </c>
      <c r="V15" s="165">
        <f>T15+U15</f>
        <v>489891</v>
      </c>
      <c r="W15" s="40">
        <f>IF(Q15=0,0,((V15/Q15)-1)*100)</f>
        <v>-82.274615002196256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23782</v>
      </c>
      <c r="D16" s="129">
        <f t="shared" ref="D16:H16" si="21">+D13+D14+D15</f>
        <v>23783</v>
      </c>
      <c r="E16" s="151">
        <f t="shared" si="21"/>
        <v>47565</v>
      </c>
      <c r="F16" s="127">
        <f t="shared" si="21"/>
        <v>17420</v>
      </c>
      <c r="G16" s="129">
        <f t="shared" si="21"/>
        <v>17386</v>
      </c>
      <c r="H16" s="151">
        <f t="shared" si="21"/>
        <v>34806</v>
      </c>
      <c r="I16" s="130">
        <f>IF(E16=0,0,((H16/E16)-1)*100)</f>
        <v>-26.824345632292655</v>
      </c>
      <c r="J16" s="3"/>
      <c r="L16" s="41" t="s">
        <v>61</v>
      </c>
      <c r="M16" s="45">
        <f>+M13+M14+M15</f>
        <v>3995486</v>
      </c>
      <c r="N16" s="43">
        <f t="shared" ref="N16:V16" si="22">+N13+N14+N15</f>
        <v>4098054</v>
      </c>
      <c r="O16" s="166">
        <f t="shared" si="22"/>
        <v>8093540</v>
      </c>
      <c r="P16" s="43">
        <f t="shared" si="22"/>
        <v>14366</v>
      </c>
      <c r="Q16" s="166">
        <f t="shared" si="22"/>
        <v>8107906</v>
      </c>
      <c r="R16" s="43">
        <f t="shared" si="22"/>
        <v>2362986</v>
      </c>
      <c r="S16" s="474">
        <f t="shared" si="22"/>
        <v>2504322</v>
      </c>
      <c r="T16" s="481">
        <f t="shared" si="22"/>
        <v>4867308</v>
      </c>
      <c r="U16" s="487">
        <f t="shared" si="22"/>
        <v>7317</v>
      </c>
      <c r="V16" s="166">
        <f t="shared" si="22"/>
        <v>4874625</v>
      </c>
      <c r="W16" s="46">
        <f>IF(Q16=0,0,((V16/Q16)-1)*100)</f>
        <v>-39.878126362096452</v>
      </c>
    </row>
    <row r="17" spans="1:23" ht="13.5" thickTop="1" x14ac:dyDescent="0.2">
      <c r="A17" s="3" t="str">
        <f t="shared" ref="A17" si="23">IF(ISERROR(F17/G17)," ",IF(F17/G17&gt;0.5,IF(F17/G17&lt;1.5," ","NOT OK"),"NOT OK"))</f>
        <v xml:space="preserve"> </v>
      </c>
      <c r="B17" s="106" t="s">
        <v>16</v>
      </c>
      <c r="C17" s="120">
        <f>+'Lcc_BKK+DMK'!C17+Lcc_CNX!C17+Lcc_HDY!C17+Lcc_HKT!C17+Lcc_CEI!C17</f>
        <v>7786</v>
      </c>
      <c r="D17" s="122">
        <f>'Lcc_BKK+DMK'!D17+Lcc_CNX!D17+Lcc_HDY!D17+Lcc_HKT!D17+Lcc_CEI!D17</f>
        <v>7775</v>
      </c>
      <c r="E17" s="148">
        <f t="shared" si="2"/>
        <v>15561</v>
      </c>
      <c r="F17" s="120">
        <f>+'Lcc_BKK+DMK'!F17+Lcc_CNX!F17+Lcc_HDY!F17+Lcc_HKT!F17+Lcc_CEI!F17</f>
        <v>89</v>
      </c>
      <c r="G17" s="122">
        <f>'Lcc_BKK+DMK'!G17+Lcc_CNX!G17+Lcc_HDY!G17+Lcc_HKT!G17+Lcc_CEI!G17</f>
        <v>90</v>
      </c>
      <c r="H17" s="148">
        <f t="shared" si="3"/>
        <v>179</v>
      </c>
      <c r="I17" s="123">
        <f t="shared" ref="I17" si="24">IF(E17=0,0,((H17/E17)-1)*100)</f>
        <v>-98.849688323372533</v>
      </c>
      <c r="J17" s="7"/>
      <c r="L17" s="13" t="s">
        <v>16</v>
      </c>
      <c r="M17" s="39">
        <f>'Lcc_BKK+DMK'!M17+Lcc_CNX!M17+Lcc_HDY!M17+Lcc_HKT!M17+Lcc_CEI!M17</f>
        <v>1313715</v>
      </c>
      <c r="N17" s="37">
        <f>'Lcc_BKK+DMK'!N17+Lcc_CNX!N17+Lcc_HDY!N17+Lcc_HKT!N17+Lcc_CEI!N17</f>
        <v>1295842</v>
      </c>
      <c r="O17" s="165">
        <f>SUM(M17:N17)</f>
        <v>2609557</v>
      </c>
      <c r="P17" s="140">
        <f>+Lcc_BKK!P17+Lcc_DMK!P17+Lcc_CNX!P17+Lcc_HDY!P17+Lcc_HKT!P17+Lcc_CEI!P17</f>
        <v>3471</v>
      </c>
      <c r="Q17" s="165">
        <f>O17+P17</f>
        <v>2613028</v>
      </c>
      <c r="R17" s="37">
        <f>'Lcc_BKK+DMK'!R17+Lcc_CNX!R17+Lcc_HDY!R17+Lcc_HKT!R17+Lcc_CEI!R17</f>
        <v>1377</v>
      </c>
      <c r="S17" s="473">
        <f>'Lcc_BKK+DMK'!S17+Lcc_CNX!S17+Lcc_HDY!S17+Lcc_HKT!S17+Lcc_CEI!S17</f>
        <v>1654</v>
      </c>
      <c r="T17" s="480">
        <f>SUM(R17:S17)</f>
        <v>3031</v>
      </c>
      <c r="U17" s="486">
        <f>+Lcc_BKK!U17+Lcc_DMK!U17+Lcc_CNX!U17+Lcc_HDY!U17+Lcc_HKT!U17+Lcc_CEI!U17</f>
        <v>0</v>
      </c>
      <c r="V17" s="165">
        <f>T17+U17</f>
        <v>3031</v>
      </c>
      <c r="W17" s="40">
        <f t="shared" ref="W17" si="25">IF(Q17=0,0,((V17/Q17)-1)*100)</f>
        <v>-99.884004304584565</v>
      </c>
    </row>
    <row r="18" spans="1:23" x14ac:dyDescent="0.2">
      <c r="A18" s="3" t="str">
        <f t="shared" ref="A18" si="26">IF(ISERROR(F18/G18)," ",IF(F18/G18&gt;0.5,IF(F18/G18&lt;1.5," ","NOT OK"),"NOT OK"))</f>
        <v xml:space="preserve"> </v>
      </c>
      <c r="B18" s="106" t="s">
        <v>66</v>
      </c>
      <c r="C18" s="120">
        <f>+'Lcc_BKK+DMK'!C18+Lcc_CNX!C18+Lcc_HDY!C18+Lcc_HKT!C18+Lcc_CEI!C18</f>
        <v>7965</v>
      </c>
      <c r="D18" s="122">
        <f>'Lcc_BKK+DMK'!D18+Lcc_CNX!D18+Lcc_HDY!D18+Lcc_HKT!D18+Lcc_CEI!D18</f>
        <v>7966</v>
      </c>
      <c r="E18" s="148">
        <f>SUM(C18:D18)</f>
        <v>15931</v>
      </c>
      <c r="F18" s="120">
        <f>+'Lcc_BKK+DMK'!F18+Lcc_CNX!F18+Lcc_HDY!F18+Lcc_HKT!F18+Lcc_CEI!F18</f>
        <v>67</v>
      </c>
      <c r="G18" s="122">
        <f>'Lcc_BKK+DMK'!G18+Lcc_CNX!G18+Lcc_HDY!G18+Lcc_HKT!G18+Lcc_CEI!G18</f>
        <v>69</v>
      </c>
      <c r="H18" s="148">
        <f>SUM(F18:G18)</f>
        <v>136</v>
      </c>
      <c r="I18" s="123">
        <f t="shared" ref="I18" si="27">IF(E18=0,0,((H18/E18)-1)*100)</f>
        <v>-99.146318498524892</v>
      </c>
      <c r="L18" s="13" t="s">
        <v>66</v>
      </c>
      <c r="M18" s="39">
        <f>'Lcc_BKK+DMK'!M18+Lcc_CNX!M18+Lcc_HDY!M18+Lcc_HKT!M18+Lcc_CEI!M18</f>
        <v>1206819</v>
      </c>
      <c r="N18" s="37">
        <f>'Lcc_BKK+DMK'!N18+Lcc_CNX!N18+Lcc_HDY!N18+Lcc_HKT!N18+Lcc_CEI!N18</f>
        <v>1237201</v>
      </c>
      <c r="O18" s="165">
        <f t="shared" ref="O18" si="28">SUM(M18:N18)</f>
        <v>2444020</v>
      </c>
      <c r="P18" s="140">
        <f>+Lcc_BKK!P18+Lcc_DMK!P18+Lcc_CNX!P18+Lcc_HDY!P18+Lcc_HKT!P18+Lcc_CEI!P18</f>
        <v>3802</v>
      </c>
      <c r="Q18" s="165">
        <f t="shared" ref="Q18" si="29">O18+P18</f>
        <v>2447822</v>
      </c>
      <c r="R18" s="37">
        <f>'Lcc_BKK+DMK'!R18+Lcc_CNX!R18+Lcc_HDY!R18+Lcc_HKT!R18+Lcc_CEI!R18</f>
        <v>2325</v>
      </c>
      <c r="S18" s="473">
        <f>'Lcc_BKK+DMK'!S18+Lcc_CNX!S18+Lcc_HDY!S18+Lcc_HKT!S18+Lcc_CEI!S18</f>
        <v>1752</v>
      </c>
      <c r="T18" s="480">
        <f t="shared" ref="T18" si="30">SUM(R18:S18)</f>
        <v>4077</v>
      </c>
      <c r="U18" s="486">
        <f>+Lcc_BKK!U18+Lcc_DMK!U18+Lcc_CNX!U18+Lcc_HDY!U18+Lcc_HKT!U18+Lcc_CEI!U18</f>
        <v>106</v>
      </c>
      <c r="V18" s="165">
        <f t="shared" ref="V18" si="31">T18+U18</f>
        <v>4183</v>
      </c>
      <c r="W18" s="40">
        <f t="shared" ref="W18" si="32">IF(Q18=0,0,((V18/Q18)-1)*100)</f>
        <v>-99.829113391414907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18</v>
      </c>
      <c r="C19" s="120">
        <f>+'Lcc_BKK+DMK'!C19+Lcc_CNX!C19+Lcc_HDY!C19+Lcc_HKT!C19+Lcc_CEI!C19</f>
        <v>7910</v>
      </c>
      <c r="D19" s="122">
        <f>'Lcc_BKK+DMK'!D19+Lcc_CNX!D19+Lcc_HDY!D19+Lcc_HKT!D19+Lcc_CEI!D19</f>
        <v>7897</v>
      </c>
      <c r="E19" s="148">
        <f>SUM(C19:D19)</f>
        <v>15807</v>
      </c>
      <c r="F19" s="120">
        <f>+'Lcc_BKK+DMK'!F19+Lcc_CNX!F19+Lcc_HDY!F19+Lcc_HKT!F19+Lcc_CEI!F19</f>
        <v>56</v>
      </c>
      <c r="G19" s="122">
        <f>'Lcc_BKK+DMK'!G19+Lcc_CNX!G19+Lcc_HDY!G19+Lcc_HKT!G19+Lcc_CEI!G19</f>
        <v>64</v>
      </c>
      <c r="H19" s="148">
        <f>SUM(F19:G19)</f>
        <v>120</v>
      </c>
      <c r="I19" s="123">
        <f>IF(E19=0,0,((H19/E19)-1)*100)</f>
        <v>-99.240842664642244</v>
      </c>
      <c r="J19" s="8"/>
      <c r="L19" s="13" t="s">
        <v>18</v>
      </c>
      <c r="M19" s="39">
        <f>'Lcc_BKK+DMK'!M19+Lcc_CNX!M19+Lcc_HDY!M19+Lcc_HKT!M19+Lcc_CEI!M19</f>
        <v>1247361</v>
      </c>
      <c r="N19" s="37">
        <f>'Lcc_BKK+DMK'!N19+Lcc_CNX!N19+Lcc_HDY!N19+Lcc_HKT!N19+Lcc_CEI!N19</f>
        <v>1239820</v>
      </c>
      <c r="O19" s="165">
        <f>SUM(M19:N19)</f>
        <v>2487181</v>
      </c>
      <c r="P19" s="140">
        <f>+Lcc_BKK!P19+Lcc_DMK!P19+Lcc_CNX!P19+Lcc_HDY!P19+Lcc_HKT!P19+Lcc_CEI!P19</f>
        <v>2180</v>
      </c>
      <c r="Q19" s="165">
        <f>O19+P19</f>
        <v>2489361</v>
      </c>
      <c r="R19" s="37">
        <f>'Lcc_BKK+DMK'!R19+Lcc_CNX!R19+Lcc_HDY!R19+Lcc_HKT!R19+Lcc_CEI!R19</f>
        <v>2186</v>
      </c>
      <c r="S19" s="473">
        <f>'Lcc_BKK+DMK'!S19+Lcc_CNX!S19+Lcc_HDY!S19+Lcc_HKT!S19+Lcc_CEI!S19</f>
        <v>2183</v>
      </c>
      <c r="T19" s="480">
        <f>SUM(R19:S19)</f>
        <v>4369</v>
      </c>
      <c r="U19" s="486">
        <f>+Lcc_BKK!U19+Lcc_DMK!U19+Lcc_CNX!U19+Lcc_HDY!U19+Lcc_HKT!U19+Lcc_CEI!U19</f>
        <v>0</v>
      </c>
      <c r="V19" s="165">
        <f>T19+U19</f>
        <v>4369</v>
      </c>
      <c r="W19" s="40">
        <f>IF(Q19=0,0,((V19/Q19)-1)*100)</f>
        <v>-99.824493112891219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19</v>
      </c>
      <c r="C20" s="127">
        <f>+C17+C18+C19</f>
        <v>23661</v>
      </c>
      <c r="D20" s="135">
        <f>+D17+D18+D19</f>
        <v>23638</v>
      </c>
      <c r="E20" s="149">
        <f t="shared" ref="E20:H20" si="33">+E17+E18+E19</f>
        <v>47299</v>
      </c>
      <c r="F20" s="127">
        <f t="shared" si="33"/>
        <v>212</v>
      </c>
      <c r="G20" s="135">
        <f t="shared" si="33"/>
        <v>223</v>
      </c>
      <c r="H20" s="149">
        <f t="shared" si="33"/>
        <v>435</v>
      </c>
      <c r="I20" s="130">
        <f>IF(E20=0,0,((H20/E20)-1)*100)</f>
        <v>-99.080318822808096</v>
      </c>
      <c r="J20" s="9"/>
      <c r="K20" s="10"/>
      <c r="L20" s="47" t="s">
        <v>19</v>
      </c>
      <c r="M20" s="48">
        <f>+M17+M18+M19</f>
        <v>3767895</v>
      </c>
      <c r="N20" s="49">
        <f t="shared" ref="N20:V20" si="34">+N17+N18+N19</f>
        <v>3772863</v>
      </c>
      <c r="O20" s="167">
        <f t="shared" si="34"/>
        <v>7540758</v>
      </c>
      <c r="P20" s="49">
        <f t="shared" si="34"/>
        <v>9453</v>
      </c>
      <c r="Q20" s="167">
        <f t="shared" si="34"/>
        <v>7550211</v>
      </c>
      <c r="R20" s="49">
        <f t="shared" si="34"/>
        <v>5888</v>
      </c>
      <c r="S20" s="475">
        <f t="shared" si="34"/>
        <v>5589</v>
      </c>
      <c r="T20" s="482">
        <f t="shared" si="34"/>
        <v>11477</v>
      </c>
      <c r="U20" s="488">
        <f t="shared" si="34"/>
        <v>106</v>
      </c>
      <c r="V20" s="167">
        <f t="shared" si="34"/>
        <v>11583</v>
      </c>
      <c r="W20" s="50">
        <f>IF(Q20=0,0,((V20/Q20)-1)*100)</f>
        <v>-99.846587068891196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20</v>
      </c>
      <c r="C21" s="120">
        <f>+'Lcc_BKK+DMK'!C21+Lcc_CNX!C21+Lcc_HDY!C21+Lcc_HKT!C21+Lcc_CEI!C21</f>
        <v>8410</v>
      </c>
      <c r="D21" s="122">
        <f>'Lcc_BKK+DMK'!D21+Lcc_CNX!D21+Lcc_HDY!D21+Lcc_HKT!D21+Lcc_CEI!D21</f>
        <v>8410</v>
      </c>
      <c r="E21" s="148">
        <f>SUM(C21:D21)</f>
        <v>16820</v>
      </c>
      <c r="F21" s="120">
        <f>+'Lcc_BKK+DMK'!F21+Lcc_CNX!F21+Lcc_HDY!F21+Lcc_HKT!F21+Lcc_CEI!F21</f>
        <v>49</v>
      </c>
      <c r="G21" s="122">
        <f>'Lcc_BKK+DMK'!G21+Lcc_CNX!G21+Lcc_HDY!G21+Lcc_HKT!G21+Lcc_CEI!G21</f>
        <v>55</v>
      </c>
      <c r="H21" s="148">
        <f>SUM(F21:G21)</f>
        <v>104</v>
      </c>
      <c r="I21" s="123">
        <f>IF(E21=0,0,((H21/E21)-1)*100)</f>
        <v>-99.381688466111768</v>
      </c>
      <c r="J21" s="3"/>
      <c r="L21" s="13" t="s">
        <v>21</v>
      </c>
      <c r="M21" s="39">
        <f>'Lcc_BKK+DMK'!M21+Lcc_CNX!M21+Lcc_HDY!M21+Lcc_HKT!M21+Lcc_CEI!M21</f>
        <v>1363832</v>
      </c>
      <c r="N21" s="37">
        <f>'Lcc_BKK+DMK'!N21+Lcc_CNX!N21+Lcc_HDY!N21+Lcc_HKT!N21+Lcc_CEI!N21</f>
        <v>1356733</v>
      </c>
      <c r="O21" s="165">
        <f>SUM(M21:N21)</f>
        <v>2720565</v>
      </c>
      <c r="P21" s="140">
        <f>+Lcc_BKK!P21+Lcc_DMK!P21+Lcc_CNX!P21+Lcc_HDY!P21+Lcc_HKT!P21+Lcc_CEI!P21</f>
        <v>2310</v>
      </c>
      <c r="Q21" s="165">
        <f>O21+P21</f>
        <v>2722875</v>
      </c>
      <c r="R21" s="37">
        <f>'Lcc_BKK+DMK'!R21+Lcc_CNX!R21+Lcc_HDY!R21+Lcc_HKT!R21+Lcc_CEI!R21</f>
        <v>1642</v>
      </c>
      <c r="S21" s="473">
        <f>'Lcc_BKK+DMK'!S21+Lcc_CNX!S21+Lcc_HDY!S21+Lcc_HKT!S21+Lcc_CEI!S21</f>
        <v>2287</v>
      </c>
      <c r="T21" s="480">
        <f>SUM(R21:S21)</f>
        <v>3929</v>
      </c>
      <c r="U21" s="486">
        <f>+Lcc_BKK!U21+Lcc_DMK!U21+Lcc_CNX!U21+Lcc_HDY!U21+Lcc_HKT!U21+Lcc_CEI!U21</f>
        <v>259</v>
      </c>
      <c r="V21" s="165">
        <f>T21+U21</f>
        <v>4188</v>
      </c>
      <c r="W21" s="40">
        <f>IF(Q21=0,0,((V21/Q21)-1)*100)</f>
        <v>-99.846191984575128</v>
      </c>
    </row>
    <row r="22" spans="1:23" x14ac:dyDescent="0.2">
      <c r="A22" s="3" t="str">
        <f t="shared" ref="A22" si="35">IF(ISERROR(F22/G22)," ",IF(F22/G22&gt;0.5,IF(F22/G22&lt;1.5," ","NOT OK"),"NOT OK"))</f>
        <v xml:space="preserve"> </v>
      </c>
      <c r="B22" s="106" t="s">
        <v>22</v>
      </c>
      <c r="C22" s="120">
        <f>+'Lcc_BKK+DMK'!C22+Lcc_CNX!C22+Lcc_HDY!C22+Lcc_HKT!C22+Lcc_CEI!C22</f>
        <v>8666</v>
      </c>
      <c r="D22" s="122">
        <f>'Lcc_BKK+DMK'!D22+Lcc_CNX!D22+Lcc_HDY!D22+Lcc_HKT!D22+Lcc_CEI!D22</f>
        <v>8637</v>
      </c>
      <c r="E22" s="148">
        <f>SUM(C22:D22)</f>
        <v>17303</v>
      </c>
      <c r="F22" s="120">
        <f>+'Lcc_BKK+DMK'!F22+Lcc_CNX!F22+Lcc_HDY!F22+Lcc_HKT!F22+Lcc_CEI!F22</f>
        <v>33</v>
      </c>
      <c r="G22" s="122">
        <f>'Lcc_BKK+DMK'!G22+Lcc_CNX!G22+Lcc_HDY!G22+Lcc_HKT!G22+Lcc_CEI!G22</f>
        <v>37</v>
      </c>
      <c r="H22" s="148">
        <f>SUM(F22:G22)</f>
        <v>70</v>
      </c>
      <c r="I22" s="123">
        <f t="shared" ref="I22" si="36">IF(E22=0,0,((H22/E22)-1)*100)</f>
        <v>-99.595445876437623</v>
      </c>
      <c r="J22" s="3"/>
      <c r="L22" s="13" t="s">
        <v>22</v>
      </c>
      <c r="M22" s="39">
        <f>'Lcc_BKK+DMK'!M22+Lcc_CNX!M22+Lcc_HDY!M22+Lcc_HKT!M22+Lcc_CEI!M22</f>
        <v>1409550</v>
      </c>
      <c r="N22" s="37">
        <f>'Lcc_BKK+DMK'!N22+Lcc_CNX!N22+Lcc_HDY!N22+Lcc_HKT!N22+Lcc_CEI!N22</f>
        <v>1419235</v>
      </c>
      <c r="O22" s="165">
        <f>SUM(M22:N22)</f>
        <v>2828785</v>
      </c>
      <c r="P22" s="140">
        <f>+Lcc_BKK!P22+Lcc_DMK!P22+Lcc_CNX!P22+Lcc_HDY!P22+Lcc_HKT!P22+Lcc_CEI!P22</f>
        <v>4395</v>
      </c>
      <c r="Q22" s="165">
        <f>O22+P22</f>
        <v>2833180</v>
      </c>
      <c r="R22" s="37">
        <f>'Lcc_BKK+DMK'!R22+Lcc_CNX!R22+Lcc_HDY!R22+Lcc_HKT!R22+Lcc_CEI!R22</f>
        <v>1076</v>
      </c>
      <c r="S22" s="473">
        <f>'Lcc_BKK+DMK'!S22+Lcc_CNX!S22+Lcc_HDY!S22+Lcc_HKT!S22+Lcc_CEI!S22</f>
        <v>1665</v>
      </c>
      <c r="T22" s="480">
        <f t="shared" ref="T22" si="37">SUM(R22:S22)</f>
        <v>2741</v>
      </c>
      <c r="U22" s="486">
        <f>+Lcc_BKK!U22+Lcc_DMK!U22+Lcc_CNX!U22+Lcc_HDY!U22+Lcc_HKT!U22+Lcc_CEI!U22</f>
        <v>816</v>
      </c>
      <c r="V22" s="165">
        <f t="shared" ref="V22" si="38">T22+U22</f>
        <v>3557</v>
      </c>
      <c r="W22" s="40">
        <f t="shared" ref="W22" si="39">IF(Q22=0,0,((V22/Q22)-1)*100)</f>
        <v>-99.874452029168637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23</v>
      </c>
      <c r="C23" s="120">
        <f>+'Lcc_BKK+DMK'!C23+Lcc_CNX!C23+Lcc_HDY!C23+Lcc_HKT!C23+Lcc_CEI!C23</f>
        <v>8256</v>
      </c>
      <c r="D23" s="122">
        <f>'Lcc_BKK+DMK'!D23+Lcc_CNX!D23+Lcc_HDY!D23+Lcc_HKT!D23+Lcc_CEI!D23</f>
        <v>8265</v>
      </c>
      <c r="E23" s="148">
        <f>SUM(C23:D23)</f>
        <v>16521</v>
      </c>
      <c r="F23" s="120">
        <f>+'Lcc_BKK+DMK'!F23+Lcc_CNX!F23+Lcc_HDY!F23+Lcc_HKT!F23+Lcc_CEI!F23</f>
        <v>28</v>
      </c>
      <c r="G23" s="122">
        <f>'Lcc_BKK+DMK'!G23+Lcc_CNX!G23+Lcc_HDY!G23+Lcc_HKT!G23+Lcc_CEI!G23</f>
        <v>30</v>
      </c>
      <c r="H23" s="148">
        <f>SUM(F23:G23)</f>
        <v>58</v>
      </c>
      <c r="I23" s="123">
        <f>IF(E23=0,0,((H23/E23)-1)*100)</f>
        <v>-99.648931662732281</v>
      </c>
      <c r="J23" s="3"/>
      <c r="L23" s="13" t="s">
        <v>23</v>
      </c>
      <c r="M23" s="39">
        <f>'Lcc_BKK+DMK'!M23+Lcc_CNX!M23+Lcc_HDY!M23+Lcc_HKT!M23+Lcc_CEI!M23</f>
        <v>1243137</v>
      </c>
      <c r="N23" s="37">
        <f>'Lcc_BKK+DMK'!N23+Lcc_CNX!N23+Lcc_HDY!N23+Lcc_HKT!N23+Lcc_CEI!N23</f>
        <v>1260697</v>
      </c>
      <c r="O23" s="165">
        <f t="shared" ref="O23" si="40">SUM(M23:N23)</f>
        <v>2503834</v>
      </c>
      <c r="P23" s="140">
        <f>+Lcc_BKK!P23+Lcc_DMK!P23+Lcc_CNX!P23+Lcc_HDY!P23+Lcc_HKT!P23+Lcc_CEI!P23</f>
        <v>3427</v>
      </c>
      <c r="Q23" s="165">
        <f t="shared" ref="Q23" si="41">O23+P23</f>
        <v>2507261</v>
      </c>
      <c r="R23" s="37">
        <f>'Lcc_BKK+DMK'!R23+Lcc_CNX!R23+Lcc_HDY!R23+Lcc_HKT!R23+Lcc_CEI!R23</f>
        <v>598</v>
      </c>
      <c r="S23" s="473">
        <f>'Lcc_BKK+DMK'!S23+Lcc_CNX!S23+Lcc_HDY!S23+Lcc_HKT!S23+Lcc_CEI!S23</f>
        <v>1329</v>
      </c>
      <c r="T23" s="480">
        <f t="shared" ref="T23" si="42">SUM(R23:S23)</f>
        <v>1927</v>
      </c>
      <c r="U23" s="486">
        <f>+Lcc_BKK!U23+Lcc_DMK!U23+Lcc_CNX!U23+Lcc_HDY!U23+Lcc_HKT!U23+Lcc_CEI!U23</f>
        <v>0</v>
      </c>
      <c r="V23" s="165">
        <f t="shared" ref="V23" si="43">T23+U23</f>
        <v>1927</v>
      </c>
      <c r="W23" s="40">
        <f>IF(Q23=0,0,((V23/Q23)-1)*100)</f>
        <v>-99.923143222823626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3" t="s">
        <v>40</v>
      </c>
      <c r="C24" s="127">
        <f>+C21+C22+C23</f>
        <v>25332</v>
      </c>
      <c r="D24" s="135">
        <f t="shared" ref="D24:H24" si="44">+D21+D22+D23</f>
        <v>25312</v>
      </c>
      <c r="E24" s="149">
        <f t="shared" si="44"/>
        <v>50644</v>
      </c>
      <c r="F24" s="127">
        <f t="shared" si="44"/>
        <v>110</v>
      </c>
      <c r="G24" s="135">
        <f t="shared" si="44"/>
        <v>122</v>
      </c>
      <c r="H24" s="149">
        <f t="shared" si="44"/>
        <v>232</v>
      </c>
      <c r="I24" s="130">
        <f>IF(E24=0,0,((H24/E24)-1)*100)</f>
        <v>-99.541900323829083</v>
      </c>
      <c r="J24" s="9"/>
      <c r="K24" s="10"/>
      <c r="L24" s="47" t="s">
        <v>40</v>
      </c>
      <c r="M24" s="48">
        <f>+M21+M22+M23</f>
        <v>4016519</v>
      </c>
      <c r="N24" s="49">
        <f t="shared" ref="N24:V24" si="45">+N21+N22+N23</f>
        <v>4036665</v>
      </c>
      <c r="O24" s="167">
        <f t="shared" si="45"/>
        <v>8053184</v>
      </c>
      <c r="P24" s="49">
        <f t="shared" si="45"/>
        <v>10132</v>
      </c>
      <c r="Q24" s="167">
        <f t="shared" si="45"/>
        <v>8063316</v>
      </c>
      <c r="R24" s="49">
        <f t="shared" si="45"/>
        <v>3316</v>
      </c>
      <c r="S24" s="475">
        <f t="shared" si="45"/>
        <v>5281</v>
      </c>
      <c r="T24" s="482">
        <f t="shared" si="45"/>
        <v>8597</v>
      </c>
      <c r="U24" s="488">
        <f t="shared" si="45"/>
        <v>1075</v>
      </c>
      <c r="V24" s="167">
        <f t="shared" si="45"/>
        <v>9672</v>
      </c>
      <c r="W24" s="50">
        <f>IF(Q24=0,0,((V24/Q24)-1)*100)</f>
        <v>-99.880049349423984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6" t="s">
        <v>62</v>
      </c>
      <c r="C25" s="127">
        <f>+C16+C20+C24</f>
        <v>72775</v>
      </c>
      <c r="D25" s="128">
        <f t="shared" ref="D25:H25" si="46">+D16+D20+D24</f>
        <v>72733</v>
      </c>
      <c r="E25" s="510">
        <f t="shared" si="46"/>
        <v>145508</v>
      </c>
      <c r="F25" s="127">
        <f t="shared" si="46"/>
        <v>17742</v>
      </c>
      <c r="G25" s="129">
        <f t="shared" si="46"/>
        <v>17731</v>
      </c>
      <c r="H25" s="299">
        <f t="shared" si="46"/>
        <v>35473</v>
      </c>
      <c r="I25" s="130">
        <f>IF(E25=0,0,((H25/E25)-1)*100)</f>
        <v>-75.621271682656626</v>
      </c>
      <c r="J25" s="3"/>
      <c r="L25" s="41" t="s">
        <v>62</v>
      </c>
      <c r="M25" s="42">
        <f>+M16+M20+M24</f>
        <v>11779900</v>
      </c>
      <c r="N25" s="42">
        <f t="shared" ref="N25:U25" si="47">+N16+N20+N24</f>
        <v>11907582</v>
      </c>
      <c r="O25" s="511">
        <f t="shared" si="47"/>
        <v>23687482</v>
      </c>
      <c r="P25" s="42">
        <f t="shared" si="47"/>
        <v>33951</v>
      </c>
      <c r="Q25" s="511">
        <f t="shared" si="47"/>
        <v>23721433</v>
      </c>
      <c r="R25" s="42">
        <f t="shared" si="47"/>
        <v>2372190</v>
      </c>
      <c r="S25" s="42">
        <f t="shared" si="47"/>
        <v>2515192</v>
      </c>
      <c r="T25" s="511">
        <f t="shared" si="47"/>
        <v>4887382</v>
      </c>
      <c r="U25" s="42">
        <f t="shared" si="47"/>
        <v>8498</v>
      </c>
      <c r="V25" s="511">
        <f>+V16+V20+V24</f>
        <v>4895880</v>
      </c>
      <c r="W25" s="46">
        <f>IF(Q25=0,0,((V25/Q25)-1)*100)</f>
        <v>-79.360943329182504</v>
      </c>
    </row>
    <row r="26" spans="1:23" ht="14.25" thickTop="1" thickBot="1" x14ac:dyDescent="0.25">
      <c r="A26" s="3" t="str">
        <f t="shared" ref="A26" si="48">IF(ISERROR(F26/G26)," ",IF(F26/G26&gt;0.5,IF(F26/G26&lt;1.5," ","NOT OK"),"NOT OK"))</f>
        <v xml:space="preserve"> </v>
      </c>
      <c r="B26" s="126" t="s">
        <v>63</v>
      </c>
      <c r="C26" s="127">
        <f>+C12+C16+C20+C24</f>
        <v>94472</v>
      </c>
      <c r="D26" s="129">
        <f t="shared" ref="D26:H26" si="49">+D12+D16+D20+D24</f>
        <v>94435</v>
      </c>
      <c r="E26" s="299">
        <f t="shared" si="49"/>
        <v>188907</v>
      </c>
      <c r="F26" s="127">
        <f t="shared" si="49"/>
        <v>42778</v>
      </c>
      <c r="G26" s="129">
        <f t="shared" si="49"/>
        <v>42733</v>
      </c>
      <c r="H26" s="299">
        <f t="shared" si="49"/>
        <v>85511</v>
      </c>
      <c r="I26" s="130">
        <f>IF(E26=0,0,((H26/E26)-1)*100)</f>
        <v>-54.733810816962844</v>
      </c>
      <c r="J26" s="3"/>
      <c r="L26" s="472" t="s">
        <v>63</v>
      </c>
      <c r="M26" s="45">
        <f>+M12+M16+M20+M24</f>
        <v>15271015</v>
      </c>
      <c r="N26" s="43">
        <f t="shared" ref="N26:V26" si="50">+N12+N16+N20+N24</f>
        <v>15370756</v>
      </c>
      <c r="O26" s="301">
        <f t="shared" si="50"/>
        <v>30641771</v>
      </c>
      <c r="P26" s="43">
        <f t="shared" si="50"/>
        <v>47900</v>
      </c>
      <c r="Q26" s="301">
        <f t="shared" si="50"/>
        <v>30689671</v>
      </c>
      <c r="R26" s="43">
        <f t="shared" si="50"/>
        <v>6492223</v>
      </c>
      <c r="S26" s="474">
        <f t="shared" si="50"/>
        <v>6630541</v>
      </c>
      <c r="T26" s="478">
        <f t="shared" si="50"/>
        <v>13122764</v>
      </c>
      <c r="U26" s="487">
        <f t="shared" si="50"/>
        <v>17703</v>
      </c>
      <c r="V26" s="301">
        <f t="shared" si="50"/>
        <v>13140467</v>
      </c>
      <c r="W26" s="46">
        <f>IF(Q26=0,0,((V26/Q26)-1)*100)</f>
        <v>-57.182770059672514</v>
      </c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30" t="s">
        <v>25</v>
      </c>
      <c r="C28" s="531"/>
      <c r="D28" s="531"/>
      <c r="E28" s="531"/>
      <c r="F28" s="531"/>
      <c r="G28" s="531"/>
      <c r="H28" s="531"/>
      <c r="I28" s="532"/>
      <c r="J28" s="3"/>
      <c r="L28" s="533" t="s">
        <v>26</v>
      </c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5"/>
    </row>
    <row r="29" spans="1:23" ht="13.5" thickBot="1" x14ac:dyDescent="0.25">
      <c r="B29" s="536" t="s">
        <v>47</v>
      </c>
      <c r="C29" s="537"/>
      <c r="D29" s="537"/>
      <c r="E29" s="537"/>
      <c r="F29" s="537"/>
      <c r="G29" s="537"/>
      <c r="H29" s="537"/>
      <c r="I29" s="538"/>
      <c r="J29" s="3"/>
      <c r="L29" s="539" t="s">
        <v>49</v>
      </c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1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542" t="s">
        <v>64</v>
      </c>
      <c r="D31" s="543"/>
      <c r="E31" s="544"/>
      <c r="F31" s="542" t="s">
        <v>65</v>
      </c>
      <c r="G31" s="543"/>
      <c r="H31" s="544"/>
      <c r="I31" s="105" t="s">
        <v>2</v>
      </c>
      <c r="J31" s="3"/>
      <c r="L31" s="11"/>
      <c r="M31" s="545" t="s">
        <v>64</v>
      </c>
      <c r="N31" s="546"/>
      <c r="O31" s="546"/>
      <c r="P31" s="546"/>
      <c r="Q31" s="547"/>
      <c r="R31" s="545" t="s">
        <v>65</v>
      </c>
      <c r="S31" s="546"/>
      <c r="T31" s="546"/>
      <c r="U31" s="546"/>
      <c r="V31" s="547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f>'Lcc_BKK+DMK'!C35+Lcc_CNX!C35+Lcc_HDY!C35+Lcc_HKT!C35+Lcc_CEI!C35</f>
        <v>12255</v>
      </c>
      <c r="D35" s="136">
        <f>'Lcc_BKK+DMK'!D35+Lcc_CNX!D35+Lcc_HDY!D35+Lcc_HKT!D35+Lcc_CEI!D35</f>
        <v>12255</v>
      </c>
      <c r="E35" s="148">
        <f>SUM(C35:D35)</f>
        <v>24510</v>
      </c>
      <c r="F35" s="120">
        <f>'Lcc_BKK+DMK'!F35+Lcc_CNX!F35+Lcc_HDY!F35+Lcc_HKT!F35+Lcc_CEI!F35</f>
        <v>11269</v>
      </c>
      <c r="G35" s="136">
        <f>'Lcc_BKK+DMK'!G35+Lcc_CNX!G35+Lcc_HDY!G35+Lcc_HKT!G35+Lcc_CEI!G35</f>
        <v>11281</v>
      </c>
      <c r="H35" s="148">
        <f>SUM(F35:G35)</f>
        <v>22550</v>
      </c>
      <c r="I35" s="123">
        <f>IF(E35=0,0,((H35/E35)-1)*100)</f>
        <v>-7.9967360261117948</v>
      </c>
      <c r="J35" s="3"/>
      <c r="K35" s="6"/>
      <c r="L35" s="13" t="s">
        <v>10</v>
      </c>
      <c r="M35" s="39">
        <f>'Lcc_BKK+DMK'!M35+Lcc_CNX!M35+Lcc_HDY!M35+Lcc_HKT!M35+Lcc_CEI!M35</f>
        <v>1814717</v>
      </c>
      <c r="N35" s="37">
        <f>'Lcc_BKK+DMK'!N35+Lcc_CNX!N35+Lcc_HDY!N35+Lcc_HKT!N35+Lcc_CEI!N35</f>
        <v>1814214</v>
      </c>
      <c r="O35" s="165">
        <f t="shared" ref="O35:O37" si="51">SUM(M35:N35)</f>
        <v>3628931</v>
      </c>
      <c r="P35" s="140">
        <f>+Lcc_BKK!P35+Lcc_DMK!P35+Lcc_CNX!P35+Lcc_HDY!P35+Lcc_HKT!P35+Lcc_CEI!P35</f>
        <v>1448</v>
      </c>
      <c r="Q35" s="329">
        <f>O35+P35</f>
        <v>3630379</v>
      </c>
      <c r="R35" s="39">
        <f>'Lcc_BKK+DMK'!R35+Lcc_CNX!R35+Lcc_HDY!R35+Lcc_HKT!R35+Lcc_CEI!R35</f>
        <v>1744592</v>
      </c>
      <c r="S35" s="37">
        <f>'Lcc_BKK+DMK'!S35+Lcc_CNX!S35+Lcc_HDY!S35+Lcc_HKT!S35+Lcc_CEI!S35</f>
        <v>1744795</v>
      </c>
      <c r="T35" s="165">
        <f t="shared" ref="T35:T37" si="52">SUM(R35:S35)</f>
        <v>3489387</v>
      </c>
      <c r="U35" s="140">
        <f>+Lcc_BKK!U35+Lcc_DMK!U35+Lcc_CNX!U35+Lcc_HDY!U35+Lcc_HKT!U35+Lcc_CEI!U35</f>
        <v>217</v>
      </c>
      <c r="V35" s="329">
        <f>T35+U35</f>
        <v>3489604</v>
      </c>
      <c r="W35" s="40">
        <f>IF(Q35=0,0,((V35/Q35)-1)*100)</f>
        <v>-3.8776943123569163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f>'Lcc_BKK+DMK'!C36+Lcc_CNX!C36+Lcc_HDY!C36+Lcc_HKT!C36+Lcc_CEI!C36</f>
        <v>11967</v>
      </c>
      <c r="D36" s="136">
        <f>'Lcc_BKK+DMK'!D36+Lcc_CNX!D36+Lcc_HDY!D36+Lcc_HKT!D36+Lcc_CEI!D36</f>
        <v>11959</v>
      </c>
      <c r="E36" s="148">
        <f t="shared" ref="E36:E37" si="53">SUM(C36:D36)</f>
        <v>23926</v>
      </c>
      <c r="F36" s="120">
        <f>'Lcc_BKK+DMK'!F36+Lcc_CNX!F36+Lcc_HDY!F36+Lcc_HKT!F36+Lcc_CEI!F36</f>
        <v>10856</v>
      </c>
      <c r="G36" s="136">
        <f>'Lcc_BKK+DMK'!G36+Lcc_CNX!G36+Lcc_HDY!G36+Lcc_HKT!G36+Lcc_CEI!G36</f>
        <v>10858</v>
      </c>
      <c r="H36" s="148">
        <f t="shared" ref="H36:H37" si="54">SUM(F36:G36)</f>
        <v>21714</v>
      </c>
      <c r="I36" s="123">
        <f t="shared" ref="I36:I39" si="55">IF(E36=0,0,((H36/E36)-1)*100)</f>
        <v>-9.2451726155646554</v>
      </c>
      <c r="J36" s="3"/>
      <c r="K36" s="6"/>
      <c r="L36" s="13" t="s">
        <v>11</v>
      </c>
      <c r="M36" s="39">
        <f>'Lcc_BKK+DMK'!M36+Lcc_CNX!M36+Lcc_HDY!M36+Lcc_HKT!M36+Lcc_CEI!M36</f>
        <v>1772038</v>
      </c>
      <c r="N36" s="37">
        <f>'Lcc_BKK+DMK'!N36+Lcc_CNX!N36+Lcc_HDY!N36+Lcc_HKT!N36+Lcc_CEI!N36</f>
        <v>1766505</v>
      </c>
      <c r="O36" s="165">
        <f t="shared" si="51"/>
        <v>3538543</v>
      </c>
      <c r="P36" s="140">
        <f>+Lcc_BKK!P36+Lcc_DMK!P36+Lcc_CNX!P36+Lcc_HDY!P36+Lcc_HKT!P36+Lcc_CEI!P36</f>
        <v>948</v>
      </c>
      <c r="Q36" s="329">
        <f t="shared" ref="Q36:Q37" si="56">O36+P36</f>
        <v>3539491</v>
      </c>
      <c r="R36" s="39">
        <f>'Lcc_BKK+DMK'!R36+Lcc_CNX!R36+Lcc_HDY!R36+Lcc_HKT!R36+Lcc_CEI!R36</f>
        <v>1683388</v>
      </c>
      <c r="S36" s="37">
        <f>'Lcc_BKK+DMK'!S36+Lcc_CNX!S36+Lcc_HDY!S36+Lcc_HKT!S36+Lcc_CEI!S36</f>
        <v>1678254</v>
      </c>
      <c r="T36" s="165">
        <f t="shared" si="52"/>
        <v>3361642</v>
      </c>
      <c r="U36" s="140">
        <f>+Lcc_BKK!U36+Lcc_DMK!U36+Lcc_CNX!U36+Lcc_HDY!U36+Lcc_HKT!U36+Lcc_CEI!U36</f>
        <v>595</v>
      </c>
      <c r="V36" s="329">
        <f t="shared" ref="V36:V37" si="57">T36+U36</f>
        <v>3362237</v>
      </c>
      <c r="W36" s="40">
        <f t="shared" ref="W36:W37" si="58">IF(Q36=0,0,((V36/Q36)-1)*100)</f>
        <v>-5.0078952030108255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0">
        <f>'Lcc_BKK+DMK'!C37+Lcc_CNX!C37+Lcc_HDY!C37+Lcc_HKT!C37+Lcc_CEI!C37</f>
        <v>12602</v>
      </c>
      <c r="D37" s="136">
        <f>'Lcc_BKK+DMK'!D37+Lcc_CNX!D37+Lcc_HDY!D37+Lcc_HKT!D37+Lcc_CEI!D37</f>
        <v>12602</v>
      </c>
      <c r="E37" s="148">
        <f t="shared" si="53"/>
        <v>25204</v>
      </c>
      <c r="F37" s="120">
        <f>'Lcc_BKK+DMK'!F37+Lcc_CNX!F37+Lcc_HDY!F37+Lcc_HKT!F37+Lcc_CEI!F37</f>
        <v>11429</v>
      </c>
      <c r="G37" s="136">
        <f>'Lcc_BKK+DMK'!G37+Lcc_CNX!G37+Lcc_HDY!G37+Lcc_HKT!G37+Lcc_CEI!G37</f>
        <v>11434</v>
      </c>
      <c r="H37" s="148">
        <f t="shared" si="54"/>
        <v>22863</v>
      </c>
      <c r="I37" s="123">
        <f t="shared" si="55"/>
        <v>-9.2882082209173156</v>
      </c>
      <c r="J37" s="3"/>
      <c r="K37" s="6"/>
      <c r="L37" s="22" t="s">
        <v>12</v>
      </c>
      <c r="M37" s="39">
        <f>'Lcc_BKK+DMK'!M37+Lcc_CNX!M37+Lcc_HDY!M37+Lcc_HKT!M37+Lcc_CEI!M37</f>
        <v>1862156</v>
      </c>
      <c r="N37" s="37">
        <f>'Lcc_BKK+DMK'!N37+Lcc_CNX!N37+Lcc_HDY!N37+Lcc_HKT!N37+Lcc_CEI!N37</f>
        <v>1900779</v>
      </c>
      <c r="O37" s="165">
        <f t="shared" si="51"/>
        <v>3762935</v>
      </c>
      <c r="P37" s="140">
        <f>+Lcc_BKK!P37+Lcc_DMK!P37+Lcc_CNX!P37+Lcc_HDY!P37+Lcc_HKT!P37+Lcc_CEI!P37</f>
        <v>165</v>
      </c>
      <c r="Q37" s="329">
        <f t="shared" si="56"/>
        <v>3763100</v>
      </c>
      <c r="R37" s="39">
        <f>'Lcc_BKK+DMK'!R37+Lcc_CNX!R37+Lcc_HDY!R37+Lcc_HKT!R37+Lcc_CEI!R37</f>
        <v>1717715</v>
      </c>
      <c r="S37" s="37">
        <f>'Lcc_BKK+DMK'!S37+Lcc_CNX!S37+Lcc_HDY!S37+Lcc_HKT!S37+Lcc_CEI!S37</f>
        <v>1760658</v>
      </c>
      <c r="T37" s="165">
        <f t="shared" si="52"/>
        <v>3478373</v>
      </c>
      <c r="U37" s="140">
        <f>+Lcc_BKK!U37+Lcc_DMK!U37+Lcc_CNX!U37+Lcc_HDY!U37+Lcc_HKT!U37+Lcc_CEI!U37</f>
        <v>51</v>
      </c>
      <c r="V37" s="329">
        <f t="shared" si="57"/>
        <v>3478424</v>
      </c>
      <c r="W37" s="40">
        <f t="shared" si="58"/>
        <v>-7.5649331668039661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59">+C35+C36+C37</f>
        <v>36824</v>
      </c>
      <c r="D38" s="129">
        <f t="shared" si="59"/>
        <v>36816</v>
      </c>
      <c r="E38" s="151">
        <f t="shared" ref="E38:E39" si="60">SUM(C38:D38)</f>
        <v>73640</v>
      </c>
      <c r="F38" s="127">
        <f t="shared" ref="F38:G38" si="61">+F35+F36+F37</f>
        <v>33554</v>
      </c>
      <c r="G38" s="129">
        <f t="shared" si="61"/>
        <v>33573</v>
      </c>
      <c r="H38" s="151">
        <f t="shared" ref="H38:H39" si="62">SUM(F38:G38)</f>
        <v>67127</v>
      </c>
      <c r="I38" s="130">
        <f t="shared" si="55"/>
        <v>-8.8443780554046665</v>
      </c>
      <c r="J38" s="3"/>
      <c r="L38" s="41" t="s">
        <v>57</v>
      </c>
      <c r="M38" s="45">
        <f t="shared" ref="M38:Q38" si="63">+M35+M36+M37</f>
        <v>5448911</v>
      </c>
      <c r="N38" s="43">
        <f t="shared" si="63"/>
        <v>5481498</v>
      </c>
      <c r="O38" s="166">
        <f t="shared" si="63"/>
        <v>10930409</v>
      </c>
      <c r="P38" s="43">
        <f t="shared" si="63"/>
        <v>2561</v>
      </c>
      <c r="Q38" s="330">
        <f t="shared" si="63"/>
        <v>10932970</v>
      </c>
      <c r="R38" s="45">
        <f t="shared" ref="R38:V38" si="64">+R35+R36+R37</f>
        <v>5145695</v>
      </c>
      <c r="S38" s="43">
        <f t="shared" si="64"/>
        <v>5183707</v>
      </c>
      <c r="T38" s="166">
        <f t="shared" si="64"/>
        <v>10329402</v>
      </c>
      <c r="U38" s="43">
        <f t="shared" si="64"/>
        <v>863</v>
      </c>
      <c r="V38" s="330">
        <f t="shared" si="64"/>
        <v>10330265</v>
      </c>
      <c r="W38" s="46">
        <f>IF(Q38=0,0,((V38/Q38)-1)*100)</f>
        <v>-5.5127289291016073</v>
      </c>
    </row>
    <row r="39" spans="1:23" ht="13.5" thickTop="1" x14ac:dyDescent="0.2">
      <c r="A39" s="3" t="str">
        <f t="shared" si="14"/>
        <v xml:space="preserve"> </v>
      </c>
      <c r="B39" s="106" t="s">
        <v>13</v>
      </c>
      <c r="C39" s="120">
        <f>+'Lcc_BKK+DMK'!C39+Lcc_CNX!C39+Lcc_HDY!C39+Lcc_HKT!C39+Lcc_CEI!C39</f>
        <v>12576</v>
      </c>
      <c r="D39" s="122">
        <f>+'Lcc_BKK+DMK'!D39+Lcc_CNX!D39+Lcc_HDY!D39+Lcc_HKT!D39+Lcc_CEI!D39</f>
        <v>12579</v>
      </c>
      <c r="E39" s="148">
        <f t="shared" si="60"/>
        <v>25155</v>
      </c>
      <c r="F39" s="120">
        <f>+'Lcc_BKK+DMK'!F39+Lcc_CNX!F39+Lcc_HDY!F39+Lcc_HKT!F39+Lcc_CEI!F39</f>
        <v>11313</v>
      </c>
      <c r="G39" s="122">
        <f>+'Lcc_BKK+DMK'!G39+Lcc_CNX!G39+Lcc_HDY!G39+Lcc_HKT!G39+Lcc_CEI!G39</f>
        <v>11321</v>
      </c>
      <c r="H39" s="148">
        <f t="shared" si="62"/>
        <v>22634</v>
      </c>
      <c r="I39" s="123">
        <f t="shared" si="55"/>
        <v>-10.021864440469097</v>
      </c>
      <c r="L39" s="13" t="s">
        <v>13</v>
      </c>
      <c r="M39" s="39">
        <f>'Lcc_BKK+DMK'!M39+Lcc_CNX!M39+Lcc_HDY!M39+Lcc_HKT!M39+Lcc_CEI!M39</f>
        <v>1924906</v>
      </c>
      <c r="N39" s="473">
        <f>'Lcc_BKK+DMK'!N39+Lcc_CNX!N39+Lcc_HDY!N39+Lcc_HKT!N39+Lcc_CEI!N39</f>
        <v>1884219</v>
      </c>
      <c r="O39" s="165">
        <f t="shared" ref="O39" si="65">SUM(M39:N39)</f>
        <v>3809125</v>
      </c>
      <c r="P39" s="140">
        <f>+Lcc_BKK!P39+Lcc_DMK!P39+Lcc_CNX!P39+Lcc_HDY!P39+Lcc_HKT!P39+Lcc_CEI!P39</f>
        <v>371</v>
      </c>
      <c r="Q39" s="329">
        <f t="shared" ref="Q39" si="66">O39+P39</f>
        <v>3809496</v>
      </c>
      <c r="R39" s="39">
        <f>'Lcc_BKK+DMK'!R39+Lcc_CNX!R39+Lcc_HDY!R39+Lcc_HKT!R39+Lcc_CEI!R39</f>
        <v>1788266</v>
      </c>
      <c r="S39" s="37">
        <f>'Lcc_BKK+DMK'!S39+Lcc_CNX!S39+Lcc_HDY!S39+Lcc_HKT!S39+Lcc_CEI!S39</f>
        <v>1749815</v>
      </c>
      <c r="T39" s="165">
        <f t="shared" ref="T39" si="67">SUM(R39:S39)</f>
        <v>3538081</v>
      </c>
      <c r="U39" s="140">
        <f>+Lcc_BKK!U39+Lcc_DMK!U39+Lcc_CNX!U39+Lcc_HDY!U39+Lcc_HKT!U39+Lcc_CEI!U39</f>
        <v>380</v>
      </c>
      <c r="V39" s="329">
        <f t="shared" ref="V39" si="68">T39+U39</f>
        <v>3538461</v>
      </c>
      <c r="W39" s="40">
        <f t="shared" ref="W39" si="69">IF(Q39=0,0,((V39/Q39)-1)*100)</f>
        <v>-7.114720687461018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14</v>
      </c>
      <c r="C40" s="120">
        <f>+'Lcc_BKK+DMK'!C40+Lcc_CNX!C40+Lcc_HDY!C40+Lcc_HKT!C40+Lcc_CEI!C40</f>
        <v>11111</v>
      </c>
      <c r="D40" s="122">
        <f>+'Lcc_BKK+DMK'!D40+Lcc_CNX!D40+Lcc_HDY!D40+Lcc_HKT!D40+Lcc_CEI!D40</f>
        <v>11114</v>
      </c>
      <c r="E40" s="148">
        <f>SUM(C40:D40)</f>
        <v>22225</v>
      </c>
      <c r="F40" s="120">
        <f>+'Lcc_BKK+DMK'!F40+Lcc_CNX!F40+Lcc_HDY!F40+Lcc_HKT!F40+Lcc_CEI!F40</f>
        <v>11323</v>
      </c>
      <c r="G40" s="122">
        <f>+'Lcc_BKK+DMK'!G40+Lcc_CNX!G40+Lcc_HDY!G40+Lcc_HKT!G40+Lcc_CEI!G40</f>
        <v>11318</v>
      </c>
      <c r="H40" s="148">
        <f>SUM(F40:G40)</f>
        <v>22641</v>
      </c>
      <c r="I40" s="123">
        <f>IF(E40=0,0,((H40/E40)-1)*100)</f>
        <v>1.8717660292463467</v>
      </c>
      <c r="J40" s="3"/>
      <c r="L40" s="13" t="s">
        <v>14</v>
      </c>
      <c r="M40" s="37">
        <f>'Lcc_BKK+DMK'!M40+Lcc_CNX!M40+Lcc_HDY!M40+Lcc_HKT!M40+Lcc_CEI!M40</f>
        <v>1740450</v>
      </c>
      <c r="N40" s="498">
        <f>'Lcc_BKK+DMK'!N40+Lcc_CNX!N40+Lcc_HDY!N40+Lcc_HKT!N40+Lcc_CEI!N40</f>
        <v>1729997</v>
      </c>
      <c r="O40" s="165">
        <f>SUM(M40:N40)</f>
        <v>3470447</v>
      </c>
      <c r="P40" s="140">
        <f>+Lcc_BKK!P40+Lcc_DMK!P40+Lcc_CNX!P40+Lcc_HDY!P40+Lcc_HKT!P40+Lcc_CEI!P40</f>
        <v>333</v>
      </c>
      <c r="Q40" s="329">
        <f>O40+P40</f>
        <v>3470780</v>
      </c>
      <c r="R40" s="39">
        <f>'Lcc_BKK+DMK'!R40+Lcc_CNX!R40+Lcc_HDY!R40+Lcc_HKT!R40+Lcc_CEI!R40</f>
        <v>1538867</v>
      </c>
      <c r="S40" s="37">
        <f>'Lcc_BKK+DMK'!S40+Lcc_CNX!S40+Lcc_HDY!S40+Lcc_HKT!S40+Lcc_CEI!S40</f>
        <v>1540156</v>
      </c>
      <c r="T40" s="165">
        <f>SUM(R40:S40)</f>
        <v>3079023</v>
      </c>
      <c r="U40" s="140">
        <f>+Lcc_BKK!U40+Lcc_DMK!U40+Lcc_CNX!U40+Lcc_HDY!U40+Lcc_HKT!U40+Lcc_CEI!U40</f>
        <v>219</v>
      </c>
      <c r="V40" s="329">
        <f t="shared" ref="V40" si="70">T40+U40</f>
        <v>3079242</v>
      </c>
      <c r="W40" s="40">
        <f>IF(Q40=0,0,((V40/Q40)-1)*100)</f>
        <v>-11.280980067880996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15</v>
      </c>
      <c r="C41" s="120">
        <f>+'Lcc_BKK+DMK'!C41+Lcc_CNX!C41+Lcc_HDY!C41+Lcc_HKT!C41+Lcc_CEI!C41</f>
        <v>12093</v>
      </c>
      <c r="D41" s="122">
        <f>'Lcc_BKK+DMK'!D41+Lcc_CNX!D41+Lcc_HDY!D41+Lcc_HKT!D41+Lcc_CEI!D41</f>
        <v>12096</v>
      </c>
      <c r="E41" s="148">
        <f t="shared" ref="E41" si="71">SUM(C41:D41)</f>
        <v>24189</v>
      </c>
      <c r="F41" s="120">
        <f>+'Lcc_BKK+DMK'!F41+Lcc_CNX!F41+Lcc_HDY!F41+Lcc_HKT!F41+Lcc_CEI!F41</f>
        <v>9456</v>
      </c>
      <c r="G41" s="122">
        <f>'Lcc_BKK+DMK'!G41+Lcc_CNX!G41+Lcc_HDY!G41+Lcc_HKT!G41+Lcc_CEI!G41</f>
        <v>9453</v>
      </c>
      <c r="H41" s="148">
        <f t="shared" ref="H41" si="72">SUM(F41:G41)</f>
        <v>18909</v>
      </c>
      <c r="I41" s="123">
        <f>IF(E41=0,0,((H41/E41)-1)*100)</f>
        <v>-21.828103683492493</v>
      </c>
      <c r="J41" s="3"/>
      <c r="L41" s="13" t="s">
        <v>15</v>
      </c>
      <c r="M41" s="37">
        <f>'Lcc_BKK+DMK'!M41+Lcc_CNX!M41+Lcc_HDY!M41+Lcc_HKT!M41+Lcc_CEI!M41</f>
        <v>1850530</v>
      </c>
      <c r="N41" s="498">
        <f>'Lcc_BKK+DMK'!N41+Lcc_CNX!N41+Lcc_HDY!N41+Lcc_HKT!N41+Lcc_CEI!N41</f>
        <v>1834988</v>
      </c>
      <c r="O41" s="165">
        <f t="shared" ref="O41" si="73">SUM(M41:N41)</f>
        <v>3685518</v>
      </c>
      <c r="P41" s="140">
        <f>+Lcc_BKK!P41+Lcc_DMK!P41+Lcc_CNX!P41+Lcc_HDY!P41+Lcc_HKT!P41+Lcc_CEI!P41</f>
        <v>1082</v>
      </c>
      <c r="Q41" s="329">
        <f>O41+P41</f>
        <v>3686600</v>
      </c>
      <c r="R41" s="39">
        <f>'Lcc_BKK+DMK'!R41+Lcc_CNX!R41+Lcc_HDY!R41+Lcc_HKT!R41+Lcc_CEI!R41</f>
        <v>947317</v>
      </c>
      <c r="S41" s="37">
        <f>'Lcc_BKK+DMK'!S41+Lcc_CNX!S41+Lcc_HDY!S41+Lcc_HKT!S41+Lcc_CEI!S41</f>
        <v>965200</v>
      </c>
      <c r="T41" s="165">
        <f t="shared" ref="T41" si="74">SUM(R41:S41)</f>
        <v>1912517</v>
      </c>
      <c r="U41" s="140">
        <f>+Lcc_BKK!U41+Lcc_DMK!U41+Lcc_CNX!U41+Lcc_HDY!U41+Lcc_HKT!U41+Lcc_CEI!U41</f>
        <v>271</v>
      </c>
      <c r="V41" s="329">
        <f>T41+U41</f>
        <v>1912788</v>
      </c>
      <c r="W41" s="40">
        <f>IF(Q41=0,0,((V41/Q41)-1)*100)</f>
        <v>-48.115119622416316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61</v>
      </c>
      <c r="C42" s="127">
        <f>+C39+C40+C41</f>
        <v>35780</v>
      </c>
      <c r="D42" s="129">
        <f t="shared" ref="D42" si="75">+D39+D40+D41</f>
        <v>35789</v>
      </c>
      <c r="E42" s="151">
        <f t="shared" ref="E42" si="76">+E39+E40+E41</f>
        <v>71569</v>
      </c>
      <c r="F42" s="127">
        <f t="shared" ref="F42" si="77">+F39+F40+F41</f>
        <v>32092</v>
      </c>
      <c r="G42" s="129">
        <f t="shared" ref="G42" si="78">+G39+G40+G41</f>
        <v>32092</v>
      </c>
      <c r="H42" s="151">
        <f t="shared" ref="H42" si="79">+H39+H40+H41</f>
        <v>64184</v>
      </c>
      <c r="I42" s="130">
        <f>IF(E42=0,0,((H42/E42)-1)*100)</f>
        <v>-10.318713409437041</v>
      </c>
      <c r="J42" s="3"/>
      <c r="L42" s="41" t="s">
        <v>61</v>
      </c>
      <c r="M42" s="45">
        <f>+M39+M40+M41</f>
        <v>5515886</v>
      </c>
      <c r="N42" s="43">
        <f t="shared" ref="N42" si="80">+N39+N40+N41</f>
        <v>5449204</v>
      </c>
      <c r="O42" s="166">
        <f t="shared" ref="O42" si="81">+O39+O40+O41</f>
        <v>10965090</v>
      </c>
      <c r="P42" s="43">
        <f t="shared" ref="P42" si="82">+P39+P40+P41</f>
        <v>1786</v>
      </c>
      <c r="Q42" s="166">
        <f t="shared" ref="Q42" si="83">+Q39+Q40+Q41</f>
        <v>10966876</v>
      </c>
      <c r="R42" s="43">
        <f t="shared" ref="R42" si="84">+R39+R40+R41</f>
        <v>4274450</v>
      </c>
      <c r="S42" s="474">
        <f t="shared" ref="S42" si="85">+S39+S40+S41</f>
        <v>4255171</v>
      </c>
      <c r="T42" s="481">
        <f t="shared" ref="T42" si="86">+T39+T40+T41</f>
        <v>8529621</v>
      </c>
      <c r="U42" s="487">
        <f t="shared" ref="U42" si="87">+U39+U40+U41</f>
        <v>870</v>
      </c>
      <c r="V42" s="166">
        <f t="shared" ref="V42" si="88">+V39+V40+V41</f>
        <v>8530491</v>
      </c>
      <c r="W42" s="46">
        <f>IF(Q42=0,0,((V42/Q42)-1)*100)</f>
        <v>-22.215852536310255</v>
      </c>
    </row>
    <row r="43" spans="1:23" ht="13.5" thickTop="1" x14ac:dyDescent="0.2">
      <c r="A43" s="3" t="str">
        <f t="shared" ref="A43" si="89">IF(ISERROR(F43/G43)," ",IF(F43/G43&gt;0.5,IF(F43/G43&lt;1.5," ","NOT OK"),"NOT OK"))</f>
        <v xml:space="preserve"> </v>
      </c>
      <c r="B43" s="106" t="s">
        <v>16</v>
      </c>
      <c r="C43" s="120">
        <f>+'Lcc_BKK+DMK'!C43+Lcc_CNX!C43+Lcc_HDY!C43+Lcc_HKT!C43+Lcc_CEI!C43</f>
        <v>11619</v>
      </c>
      <c r="D43" s="122">
        <f>'Lcc_BKK+DMK'!D43+Lcc_CNX!D43+Lcc_HDY!D43+Lcc_HKT!D43+Lcc_CEI!D43</f>
        <v>11627</v>
      </c>
      <c r="E43" s="148">
        <f t="shared" ref="E43" si="90">SUM(C43:D43)</f>
        <v>23246</v>
      </c>
      <c r="F43" s="120">
        <f>+'Lcc_BKK+DMK'!F43+Lcc_CNX!F43+Lcc_HDY!F43+Lcc_HKT!F43+Lcc_CEI!F43</f>
        <v>457</v>
      </c>
      <c r="G43" s="122">
        <f>'Lcc_BKK+DMK'!G43+Lcc_CNX!G43+Lcc_HDY!G43+Lcc_HKT!G43+Lcc_CEI!G43</f>
        <v>459</v>
      </c>
      <c r="H43" s="148">
        <f t="shared" ref="H43" si="91">SUM(F43:G43)</f>
        <v>916</v>
      </c>
      <c r="I43" s="123">
        <f t="shared" ref="I43" si="92">IF(E43=0,0,((H43/E43)-1)*100)</f>
        <v>-96.059537124666605</v>
      </c>
      <c r="J43" s="7"/>
      <c r="L43" s="13" t="s">
        <v>16</v>
      </c>
      <c r="M43" s="37">
        <f>'Lcc_BKK+DMK'!M43+Lcc_CNX!M43+Lcc_HDY!M43+Lcc_HKT!M43+Lcc_CEI!M43</f>
        <v>1739762</v>
      </c>
      <c r="N43" s="498">
        <f>'Lcc_BKK+DMK'!N43+Lcc_CNX!N43+Lcc_HDY!N43+Lcc_HKT!N43+Lcc_CEI!N43</f>
        <v>1732150</v>
      </c>
      <c r="O43" s="165">
        <f>SUM(M43:N43)</f>
        <v>3471912</v>
      </c>
      <c r="P43" s="140">
        <f>+Lcc_BKK!P43+Lcc_DMK!P43+Lcc_CNX!P43+Lcc_HDY!P43+Lcc_HKT!P43+Lcc_CEI!P43</f>
        <v>965</v>
      </c>
      <c r="Q43" s="329">
        <f>O43+P43</f>
        <v>3472877</v>
      </c>
      <c r="R43" s="39">
        <f>'Lcc_BKK+DMK'!R43+Lcc_CNX!R43+Lcc_HDY!R43+Lcc_HKT!R43+Lcc_CEI!R43</f>
        <v>34902</v>
      </c>
      <c r="S43" s="37">
        <f>'Lcc_BKK+DMK'!S43+Lcc_CNX!S43+Lcc_HDY!S43+Lcc_HKT!S43+Lcc_CEI!S43</f>
        <v>34793</v>
      </c>
      <c r="T43" s="165">
        <f>SUM(R43:S43)</f>
        <v>69695</v>
      </c>
      <c r="U43" s="140">
        <f>+Lcc_BKK!U43+Lcc_DMK!U43+Lcc_CNX!U43+Lcc_HDY!U43+Lcc_HKT!U43+Lcc_CEI!U43</f>
        <v>217</v>
      </c>
      <c r="V43" s="329">
        <f>T43+U43</f>
        <v>69912</v>
      </c>
      <c r="W43" s="40">
        <f t="shared" ref="W43" si="93">IF(Q43=0,0,((V43/Q43)-1)*100)</f>
        <v>-97.986914019701814</v>
      </c>
    </row>
    <row r="44" spans="1:23" x14ac:dyDescent="0.2">
      <c r="A44" s="3" t="str">
        <f t="shared" ref="A44" si="94">IF(ISERROR(F44/G44)," ",IF(F44/G44&gt;0.5,IF(F44/G44&lt;1.5," ","NOT OK"),"NOT OK"))</f>
        <v xml:space="preserve"> </v>
      </c>
      <c r="B44" s="106" t="s">
        <v>66</v>
      </c>
      <c r="C44" s="120">
        <f>+'Lcc_BKK+DMK'!C44+Lcc_CNX!C44+Lcc_HDY!C44+Lcc_HKT!C44+Lcc_CEI!C44</f>
        <v>11319</v>
      </c>
      <c r="D44" s="122">
        <f>'Lcc_BKK+DMK'!D44+Lcc_CNX!D44+Lcc_HDY!D44+Lcc_HKT!D44+Lcc_CEI!D44</f>
        <v>11326</v>
      </c>
      <c r="E44" s="148">
        <f>SUM(C44:D44)</f>
        <v>22645</v>
      </c>
      <c r="F44" s="120">
        <f>+'Lcc_BKK+DMK'!F44+Lcc_CNX!F44+Lcc_HDY!F44+Lcc_HKT!F44+Lcc_CEI!F44</f>
        <v>1615</v>
      </c>
      <c r="G44" s="122">
        <f>'Lcc_BKK+DMK'!G44+Lcc_CNX!G44+Lcc_HDY!G44+Lcc_HKT!G44+Lcc_CEI!G44</f>
        <v>1615</v>
      </c>
      <c r="H44" s="148">
        <f>SUM(F44:G44)</f>
        <v>3230</v>
      </c>
      <c r="I44" s="123">
        <f t="shared" ref="I44" si="95">IF(E44=0,0,((H44/E44)-1)*100)</f>
        <v>-85.736365643629938</v>
      </c>
      <c r="J44" s="3"/>
      <c r="L44" s="13" t="s">
        <v>66</v>
      </c>
      <c r="M44" s="37">
        <f>'Lcc_BKK+DMK'!M44+Lcc_CNX!M44+Lcc_HDY!M44+Lcc_HKT!M44+Lcc_CEI!M44</f>
        <v>1659198</v>
      </c>
      <c r="N44" s="498">
        <f>'Lcc_BKK+DMK'!N44+Lcc_CNX!N44+Lcc_HDY!N44+Lcc_HKT!N44+Lcc_CEI!N44</f>
        <v>1659740</v>
      </c>
      <c r="O44" s="165">
        <f t="shared" ref="O44" si="96">SUM(M44:N44)</f>
        <v>3318938</v>
      </c>
      <c r="P44" s="140">
        <f>+Lcc_BKK!P44+Lcc_DMK!P44+Lcc_CNX!P44+Lcc_HDY!P44+Lcc_HKT!P44+Lcc_CEI!P44</f>
        <v>252</v>
      </c>
      <c r="Q44" s="329">
        <f t="shared" ref="Q44" si="97">O44+P44</f>
        <v>3319190</v>
      </c>
      <c r="R44" s="39">
        <f>'Lcc_BKK+DMK'!R44+Lcc_CNX!R44+Lcc_HDY!R44+Lcc_HKT!R44+Lcc_CEI!R44</f>
        <v>153862</v>
      </c>
      <c r="S44" s="37">
        <f>'Lcc_BKK+DMK'!S44+Lcc_CNX!S44+Lcc_HDY!S44+Lcc_HKT!S44+Lcc_CEI!S44</f>
        <v>147777</v>
      </c>
      <c r="T44" s="165">
        <f t="shared" ref="T44" si="98">SUM(R44:S44)</f>
        <v>301639</v>
      </c>
      <c r="U44" s="140">
        <f>+Lcc_BKK!U44+Lcc_DMK!U44+Lcc_CNX!U44+Lcc_HDY!U44+Lcc_HKT!U44+Lcc_CEI!U44</f>
        <v>0</v>
      </c>
      <c r="V44" s="329">
        <f t="shared" ref="V44" si="99">T44+U44</f>
        <v>301639</v>
      </c>
      <c r="W44" s="40">
        <f t="shared" ref="W44" si="100">IF(Q44=0,0,((V44/Q44)-1)*100)</f>
        <v>-90.912270764855279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18</v>
      </c>
      <c r="C45" s="120">
        <f>+'Lcc_BKK+DMK'!C45+Lcc_CNX!C45+Lcc_HDY!C45+Lcc_HKT!C45+Lcc_CEI!C45</f>
        <v>10910</v>
      </c>
      <c r="D45" s="122">
        <f>'Lcc_BKK+DMK'!D45+Lcc_CNX!D45+Lcc_HDY!D45+Lcc_HKT!D45+Lcc_CEI!D45</f>
        <v>10923</v>
      </c>
      <c r="E45" s="148">
        <f>SUM(C45:D45)</f>
        <v>21833</v>
      </c>
      <c r="F45" s="120">
        <f>+'Lcc_BKK+DMK'!F45+Lcc_CNX!F45+Lcc_HDY!F45+Lcc_HKT!F45+Lcc_CEI!F45</f>
        <v>3812</v>
      </c>
      <c r="G45" s="122">
        <f>'Lcc_BKK+DMK'!G45+Lcc_CNX!G45+Lcc_HDY!G45+Lcc_HKT!G45+Lcc_CEI!G45</f>
        <v>3812</v>
      </c>
      <c r="H45" s="148">
        <f>SUM(F45:G45)</f>
        <v>7624</v>
      </c>
      <c r="I45" s="123">
        <f>IF(E45=0,0,((H45/E45)-1)*100)</f>
        <v>-65.080382906609273</v>
      </c>
      <c r="J45" s="3"/>
      <c r="L45" s="13" t="s">
        <v>18</v>
      </c>
      <c r="M45" s="37">
        <f>'Lcc_BKK+DMK'!M45+Lcc_CNX!M45+Lcc_HDY!M45+Lcc_HKT!M45+Lcc_CEI!M45</f>
        <v>1571293</v>
      </c>
      <c r="N45" s="498">
        <f>'Lcc_BKK+DMK'!N45+Lcc_CNX!N45+Lcc_HDY!N45+Lcc_HKT!N45+Lcc_CEI!N45</f>
        <v>1568257</v>
      </c>
      <c r="O45" s="165">
        <f>SUM(M45:N45)</f>
        <v>3139550</v>
      </c>
      <c r="P45" s="140">
        <f>+Lcc_BKK!P45+Lcc_DMK!P45+Lcc_CNX!P45+Lcc_HDY!P45+Lcc_HKT!P45+Lcc_CEI!P45</f>
        <v>684</v>
      </c>
      <c r="Q45" s="329">
        <f>O45+P45</f>
        <v>3140234</v>
      </c>
      <c r="R45" s="37">
        <f>'Lcc_BKK+DMK'!R45+Lcc_CNX!R45+Lcc_HDY!R45+Lcc_HKT!R45+Lcc_CEI!R45</f>
        <v>395485</v>
      </c>
      <c r="S45" s="473">
        <f>'Lcc_BKK+DMK'!S45+Lcc_CNX!S45+Lcc_HDY!S45+Lcc_HKT!S45+Lcc_CEI!S45</f>
        <v>380998</v>
      </c>
      <c r="T45" s="168">
        <f>SUM(R45:S45)</f>
        <v>776483</v>
      </c>
      <c r="U45" s="140">
        <f>+Lcc_BKK!U45+Lcc_DMK!U45+Lcc_CNX!U45+Lcc_HDY!U45+Lcc_HKT!U45+Lcc_CEI!U45</f>
        <v>0</v>
      </c>
      <c r="V45" s="329">
        <f>T45+U45</f>
        <v>776483</v>
      </c>
      <c r="W45" s="40">
        <f>IF(Q45=0,0,((V45/Q45)-1)*100)</f>
        <v>-75.273084744640045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19</v>
      </c>
      <c r="C46" s="127">
        <f>+C43+C44+C45</f>
        <v>33848</v>
      </c>
      <c r="D46" s="135">
        <f>+D43+D44+D45</f>
        <v>33876</v>
      </c>
      <c r="E46" s="149">
        <f t="shared" ref="E46" si="101">+E43+E44+E45</f>
        <v>67724</v>
      </c>
      <c r="F46" s="127">
        <f t="shared" ref="F46" si="102">+F43+F44+F45</f>
        <v>5884</v>
      </c>
      <c r="G46" s="135">
        <f t="shared" ref="G46" si="103">+G43+G44+G45</f>
        <v>5886</v>
      </c>
      <c r="H46" s="149">
        <f t="shared" ref="H46" si="104">+H43+H44+H45</f>
        <v>11770</v>
      </c>
      <c r="I46" s="130">
        <f>IF(E46=0,0,((H46/E46)-1)*100)</f>
        <v>-82.620636701907742</v>
      </c>
      <c r="J46" s="9"/>
      <c r="K46" s="10"/>
      <c r="L46" s="47" t="s">
        <v>19</v>
      </c>
      <c r="M46" s="48">
        <f>+M43+M44+M45</f>
        <v>4970253</v>
      </c>
      <c r="N46" s="49">
        <f t="shared" ref="N46" si="105">+N43+N44+N45</f>
        <v>4960147</v>
      </c>
      <c r="O46" s="167">
        <f t="shared" ref="O46" si="106">+O43+O44+O45</f>
        <v>9930400</v>
      </c>
      <c r="P46" s="49">
        <f t="shared" ref="P46" si="107">+P43+P44+P45</f>
        <v>1901</v>
      </c>
      <c r="Q46" s="167">
        <f t="shared" ref="Q46" si="108">+Q43+Q44+Q45</f>
        <v>9932301</v>
      </c>
      <c r="R46" s="49">
        <f t="shared" ref="R46" si="109">+R43+R44+R45</f>
        <v>584249</v>
      </c>
      <c r="S46" s="475">
        <f t="shared" ref="S46" si="110">+S43+S44+S45</f>
        <v>563568</v>
      </c>
      <c r="T46" s="482">
        <f t="shared" ref="T46" si="111">+T43+T44+T45</f>
        <v>1147817</v>
      </c>
      <c r="U46" s="488">
        <f t="shared" ref="U46" si="112">+U43+U44+U45</f>
        <v>217</v>
      </c>
      <c r="V46" s="167">
        <f t="shared" ref="V46" si="113">+V43+V44+V45</f>
        <v>1148034</v>
      </c>
      <c r="W46" s="50">
        <f>IF(Q46=0,0,((V46/Q46)-1)*100)</f>
        <v>-88.441409498161605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20</v>
      </c>
      <c r="C47" s="120">
        <f>+'Lcc_BKK+DMK'!C47+Lcc_CNX!C47+Lcc_HDY!C47+Lcc_HKT!C47+Lcc_CEI!C47</f>
        <v>11057</v>
      </c>
      <c r="D47" s="122">
        <f>'Lcc_BKK+DMK'!D47+Lcc_CNX!D47+Lcc_HDY!D47+Lcc_HKT!D47+Lcc_CEI!D47</f>
        <v>11060</v>
      </c>
      <c r="E47" s="148">
        <f>SUM(C47:D47)</f>
        <v>22117</v>
      </c>
      <c r="F47" s="120">
        <f>+'Lcc_BKK+DMK'!F47+Lcc_CNX!F47+Lcc_HDY!F47+Lcc_HKT!F47+Lcc_CEI!F47</f>
        <v>7587</v>
      </c>
      <c r="G47" s="122">
        <f>'Lcc_BKK+DMK'!G47+Lcc_CNX!G47+Lcc_HDY!G47+Lcc_HKT!G47+Lcc_CEI!G47</f>
        <v>7589</v>
      </c>
      <c r="H47" s="148">
        <f>SUM(F47:G47)</f>
        <v>15176</v>
      </c>
      <c r="I47" s="123">
        <f>IF(E47=0,0,((H47/E47)-1)*100)</f>
        <v>-31.383098973640188</v>
      </c>
      <c r="J47" s="3"/>
      <c r="L47" s="13" t="s">
        <v>21</v>
      </c>
      <c r="M47" s="37">
        <f>'Lcc_BKK+DMK'!M47+Lcc_CNX!M47+Lcc_HDY!M47+Lcc_HKT!M47+Lcc_CEI!M47</f>
        <v>1609156</v>
      </c>
      <c r="N47" s="498">
        <f>'Lcc_BKK+DMK'!N47+Lcc_CNX!N47+Lcc_HDY!N47+Lcc_HKT!N47+Lcc_CEI!N47</f>
        <v>1612871</v>
      </c>
      <c r="O47" s="496">
        <f>SUM(M47:N47)</f>
        <v>3222027</v>
      </c>
      <c r="P47" s="491">
        <f>+Lcc_BKK!P47+Lcc_DMK!P47+Lcc_CNX!P47+Lcc_HDY!P47+Lcc_HKT!P47+Lcc_CEI!P47</f>
        <v>423</v>
      </c>
      <c r="Q47" s="496">
        <f>O47+P47</f>
        <v>3222450</v>
      </c>
      <c r="R47" s="37">
        <f>'Lcc_BKK+DMK'!R47+Lcc_CNX!R47+Lcc_HDY!R47+Lcc_HKT!R47+Lcc_CEI!R47</f>
        <v>854523</v>
      </c>
      <c r="S47" s="473">
        <f>'Lcc_BKK+DMK'!S47+Lcc_CNX!S47+Lcc_HDY!S47+Lcc_HKT!S47+Lcc_CEI!S47</f>
        <v>848187</v>
      </c>
      <c r="T47" s="168">
        <f>SUM(R47:S47)</f>
        <v>1702710</v>
      </c>
      <c r="U47" s="140">
        <f>+Lcc_BKK!U47+Lcc_DMK!U47+Lcc_CNX!U47+Lcc_HDY!U47+Lcc_HKT!U47+Lcc_CEI!U47</f>
        <v>292</v>
      </c>
      <c r="V47" s="329">
        <f>T47+U47</f>
        <v>1703002</v>
      </c>
      <c r="W47" s="40">
        <f>IF(Q47=0,0,((V47/Q47)-1)*100)</f>
        <v>-47.151949603562507</v>
      </c>
    </row>
    <row r="48" spans="1:23" x14ac:dyDescent="0.2">
      <c r="A48" s="3" t="str">
        <f t="shared" ref="A48" si="114">IF(ISERROR(F48/G48)," ",IF(F48/G48&gt;0.5,IF(F48/G48&lt;1.5," ","NOT OK"),"NOT OK"))</f>
        <v xml:space="preserve"> </v>
      </c>
      <c r="B48" s="106" t="s">
        <v>22</v>
      </c>
      <c r="C48" s="120">
        <f>+'Lcc_BKK+DMK'!C48+Lcc_CNX!C48+Lcc_HDY!C48+Lcc_HKT!C48+Lcc_CEI!C48</f>
        <v>11182</v>
      </c>
      <c r="D48" s="122">
        <f>'Lcc_BKK+DMK'!D48+Lcc_CNX!D48+Lcc_HDY!D48+Lcc_HKT!D48+Lcc_CEI!D48</f>
        <v>11199</v>
      </c>
      <c r="E48" s="148">
        <f>SUM(C48:D48)</f>
        <v>22381</v>
      </c>
      <c r="F48" s="120">
        <f>+'Lcc_BKK+DMK'!F48+Lcc_CNX!F48+Lcc_HDY!F48+Lcc_HKT!F48+Lcc_CEI!F48</f>
        <v>9114</v>
      </c>
      <c r="G48" s="122">
        <f>'Lcc_BKK+DMK'!G48+Lcc_CNX!G48+Lcc_HDY!G48+Lcc_HKT!G48+Lcc_CEI!G48</f>
        <v>9111</v>
      </c>
      <c r="H48" s="148">
        <f>SUM(F48:G48)</f>
        <v>18225</v>
      </c>
      <c r="I48" s="123">
        <f t="shared" ref="I48" si="115">IF(E48=0,0,((H48/E48)-1)*100)</f>
        <v>-18.569322192931502</v>
      </c>
      <c r="J48" s="3"/>
      <c r="L48" s="13" t="s">
        <v>22</v>
      </c>
      <c r="M48" s="37">
        <f>'Lcc_BKK+DMK'!M48+Lcc_CNX!M48+Lcc_HDY!M48+Lcc_HKT!M48+Lcc_CEI!M48</f>
        <v>1670765</v>
      </c>
      <c r="N48" s="498">
        <f>'Lcc_BKK+DMK'!N48+Lcc_CNX!N48+Lcc_HDY!N48+Lcc_HKT!N48+Lcc_CEI!N48</f>
        <v>1662542</v>
      </c>
      <c r="O48" s="497">
        <f>SUM(M48:N48)</f>
        <v>3333307</v>
      </c>
      <c r="P48" s="494">
        <f>+Lcc_BKK!P48+Lcc_DMK!P48+Lcc_CNX!P48+Lcc_HDY!P48+Lcc_HKT!P48+Lcc_CEI!P48</f>
        <v>79</v>
      </c>
      <c r="Q48" s="497">
        <f>O48+P48</f>
        <v>3333386</v>
      </c>
      <c r="R48" s="37">
        <f>'Lcc_BKK+DMK'!R48+Lcc_CNX!R48+Lcc_HDY!R48+Lcc_HKT!R48+Lcc_CEI!R48</f>
        <v>1097708</v>
      </c>
      <c r="S48" s="473">
        <f>'Lcc_BKK+DMK'!S48+Lcc_CNX!S48+Lcc_HDY!S48+Lcc_HKT!S48+Lcc_CEI!S48</f>
        <v>1080208</v>
      </c>
      <c r="T48" s="165">
        <f>SUM(R48:S48)</f>
        <v>2177916</v>
      </c>
      <c r="U48" s="486">
        <f>+Lcc_BKK!U48+Lcc_DMK!U48+Lcc_CNX!U48+Lcc_HDY!U48+Lcc_HKT!U48+Lcc_CEI!U48</f>
        <v>55</v>
      </c>
      <c r="V48" s="165">
        <f>T48+U48</f>
        <v>2177971</v>
      </c>
      <c r="W48" s="40">
        <f t="shared" ref="W48" si="116">IF(Q48=0,0,((V48/Q48)-1)*100)</f>
        <v>-34.661902341942998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23</v>
      </c>
      <c r="C49" s="120">
        <f>+'Lcc_BKK+DMK'!C49+Lcc_CNX!C49+Lcc_HDY!C49+Lcc_HKT!C49+Lcc_CEI!C49</f>
        <v>10191</v>
      </c>
      <c r="D49" s="122">
        <f>'Lcc_BKK+DMK'!D49+Lcc_CNX!D49+Lcc_HDY!D49+Lcc_HKT!D49+Lcc_CEI!D49</f>
        <v>10197</v>
      </c>
      <c r="E49" s="148">
        <f t="shared" ref="E49" si="117">SUM(C49:D49)</f>
        <v>20388</v>
      </c>
      <c r="F49" s="120">
        <f>+'Lcc_BKK+DMK'!F49+Lcc_CNX!F49+Lcc_HDY!F49+Lcc_HKT!F49+Lcc_CEI!F49</f>
        <v>9316</v>
      </c>
      <c r="G49" s="122">
        <f>'Lcc_BKK+DMK'!G49+Lcc_CNX!G49+Lcc_HDY!G49+Lcc_HKT!G49+Lcc_CEI!G49</f>
        <v>9320</v>
      </c>
      <c r="H49" s="148">
        <f t="shared" ref="H49" si="118">SUM(F49:G49)</f>
        <v>18636</v>
      </c>
      <c r="I49" s="123">
        <f>IF(E49=0,0,((H49/E49)-1)*100)</f>
        <v>-8.5932901706886398</v>
      </c>
      <c r="J49" s="3"/>
      <c r="L49" s="13" t="s">
        <v>23</v>
      </c>
      <c r="M49" s="37">
        <f>'Lcc_BKK+DMK'!M49+Lcc_CNX!M49+Lcc_HDY!M49+Lcc_HKT!M49+Lcc_CEI!M49</f>
        <v>1485687</v>
      </c>
      <c r="N49" s="498">
        <f>'Lcc_BKK+DMK'!N49+Lcc_CNX!N49+Lcc_HDY!N49+Lcc_HKT!N49+Lcc_CEI!N49</f>
        <v>1488616</v>
      </c>
      <c r="O49" s="497">
        <f t="shared" ref="O49" si="119">SUM(M49:N49)</f>
        <v>2974303</v>
      </c>
      <c r="P49" s="494">
        <f>+Lcc_BKK!P49+Lcc_DMK!P49+Lcc_CNX!P49+Lcc_HDY!P49+Lcc_HKT!P49+Lcc_CEI!P49</f>
        <v>284</v>
      </c>
      <c r="Q49" s="497">
        <f t="shared" ref="Q49" si="120">O49+P49</f>
        <v>2974587</v>
      </c>
      <c r="R49" s="37">
        <f>'Lcc_BKK+DMK'!R49+Lcc_CNX!R49+Lcc_HDY!R49+Lcc_HKT!R49+Lcc_CEI!R49</f>
        <v>1192170</v>
      </c>
      <c r="S49" s="473">
        <f>'Lcc_BKK+DMK'!S49+Lcc_CNX!S49+Lcc_HDY!S49+Lcc_HKT!S49+Lcc_CEI!S49</f>
        <v>1189497</v>
      </c>
      <c r="T49" s="165">
        <f t="shared" ref="T49" si="121">SUM(R49:S49)</f>
        <v>2381667</v>
      </c>
      <c r="U49" s="486">
        <f>+Lcc_BKK!U49+Lcc_DMK!U49+Lcc_CNX!U49+Lcc_HDY!U49+Lcc_HKT!U49+Lcc_CEI!U49</f>
        <v>413</v>
      </c>
      <c r="V49" s="165">
        <f t="shared" ref="V49" si="122">T49+U49</f>
        <v>2382080</v>
      </c>
      <c r="W49" s="40">
        <f>IF(Q49=0,0,((V49/Q49)-1)*100)</f>
        <v>-19.918966901959834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40</v>
      </c>
      <c r="C50" s="127">
        <f>+C47+C48+C49</f>
        <v>32430</v>
      </c>
      <c r="D50" s="135">
        <f t="shared" ref="D50" si="123">+D47+D48+D49</f>
        <v>32456</v>
      </c>
      <c r="E50" s="149">
        <f t="shared" ref="E50" si="124">+E47+E48+E49</f>
        <v>64886</v>
      </c>
      <c r="F50" s="127">
        <f t="shared" ref="F50" si="125">+F47+F48+F49</f>
        <v>26017</v>
      </c>
      <c r="G50" s="135">
        <f t="shared" ref="G50" si="126">+G47+G48+G49</f>
        <v>26020</v>
      </c>
      <c r="H50" s="149">
        <f t="shared" ref="H50" si="127">+H47+H48+H49</f>
        <v>52037</v>
      </c>
      <c r="I50" s="130">
        <f>IF(E50=0,0,((H50/E50)-1)*100)</f>
        <v>-19.802422710600133</v>
      </c>
      <c r="J50" s="9"/>
      <c r="K50" s="10"/>
      <c r="L50" s="47" t="s">
        <v>40</v>
      </c>
      <c r="M50" s="48">
        <f>+M47+M48+M49</f>
        <v>4765608</v>
      </c>
      <c r="N50" s="49">
        <f t="shared" ref="N50" si="128">+N47+N48+N49</f>
        <v>4764029</v>
      </c>
      <c r="O50" s="167">
        <f t="shared" ref="O50" si="129">+O47+O48+O49</f>
        <v>9529637</v>
      </c>
      <c r="P50" s="49">
        <f t="shared" ref="P50" si="130">+P47+P48+P49</f>
        <v>786</v>
      </c>
      <c r="Q50" s="167">
        <f t="shared" ref="Q50" si="131">+Q47+Q48+Q49</f>
        <v>9530423</v>
      </c>
      <c r="R50" s="49">
        <f t="shared" ref="R50" si="132">+R47+R48+R49</f>
        <v>3144401</v>
      </c>
      <c r="S50" s="475">
        <f t="shared" ref="S50" si="133">+S47+S48+S49</f>
        <v>3117892</v>
      </c>
      <c r="T50" s="482">
        <f t="shared" ref="T50" si="134">+T47+T48+T49</f>
        <v>6262293</v>
      </c>
      <c r="U50" s="488">
        <f t="shared" ref="U50" si="135">+U47+U48+U49</f>
        <v>760</v>
      </c>
      <c r="V50" s="167">
        <f t="shared" ref="V50" si="136">+V47+V48+V49</f>
        <v>6263053</v>
      </c>
      <c r="W50" s="50">
        <f>IF(Q50=0,0,((V50/Q50)-1)*100)</f>
        <v>-34.283577969204515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6" t="s">
        <v>62</v>
      </c>
      <c r="C51" s="127">
        <f>+C42+C46+C50</f>
        <v>102058</v>
      </c>
      <c r="D51" s="128">
        <f t="shared" ref="D51:H51" si="137">+D42+D46+D50</f>
        <v>102121</v>
      </c>
      <c r="E51" s="510">
        <f t="shared" si="137"/>
        <v>204179</v>
      </c>
      <c r="F51" s="127">
        <f t="shared" si="137"/>
        <v>63993</v>
      </c>
      <c r="G51" s="129">
        <f t="shared" si="137"/>
        <v>63998</v>
      </c>
      <c r="H51" s="299">
        <f t="shared" si="137"/>
        <v>127991</v>
      </c>
      <c r="I51" s="130">
        <f>IF(E51=0,0,((H51/E51)-1)*100)</f>
        <v>-37.314317339197466</v>
      </c>
      <c r="J51" s="3"/>
      <c r="L51" s="41" t="s">
        <v>62</v>
      </c>
      <c r="M51" s="42">
        <f>+M42+M46+M50</f>
        <v>15251747</v>
      </c>
      <c r="N51" s="42">
        <f t="shared" ref="N51" si="138">+N42+N46+N50</f>
        <v>15173380</v>
      </c>
      <c r="O51" s="511">
        <f t="shared" ref="O51" si="139">+O42+O46+O50</f>
        <v>30425127</v>
      </c>
      <c r="P51" s="42">
        <f t="shared" ref="P51" si="140">+P42+P46+P50</f>
        <v>4473</v>
      </c>
      <c r="Q51" s="511">
        <f t="shared" ref="Q51" si="141">+Q42+Q46+Q50</f>
        <v>30429600</v>
      </c>
      <c r="R51" s="42">
        <f t="shared" ref="R51" si="142">+R42+R46+R50</f>
        <v>8003100</v>
      </c>
      <c r="S51" s="42">
        <f t="shared" ref="S51" si="143">+S42+S46+S50</f>
        <v>7936631</v>
      </c>
      <c r="T51" s="511">
        <f t="shared" ref="T51" si="144">+T42+T46+T50</f>
        <v>15939731</v>
      </c>
      <c r="U51" s="42">
        <f t="shared" ref="U51" si="145">+U42+U46+U50</f>
        <v>1847</v>
      </c>
      <c r="V51" s="511">
        <f>+V42+V46+V50</f>
        <v>15941578</v>
      </c>
      <c r="W51" s="46">
        <f>IF(Q51=0,0,((V51/Q51)-1)*100)</f>
        <v>-47.611608433893316</v>
      </c>
    </row>
    <row r="52" spans="1:23" ht="14.25" thickTop="1" thickBot="1" x14ac:dyDescent="0.25">
      <c r="A52" s="3" t="str">
        <f t="shared" ref="A52" si="146">IF(ISERROR(F52/G52)," ",IF(F52/G52&gt;0.5,IF(F52/G52&lt;1.5," ","NOT OK"),"NOT OK"))</f>
        <v xml:space="preserve"> </v>
      </c>
      <c r="B52" s="126" t="s">
        <v>63</v>
      </c>
      <c r="C52" s="127">
        <f>+C38+C42+C46+C50</f>
        <v>138882</v>
      </c>
      <c r="D52" s="129">
        <f t="shared" ref="D52:H52" si="147">+D38+D42+D46+D50</f>
        <v>138937</v>
      </c>
      <c r="E52" s="299">
        <f t="shared" si="147"/>
        <v>277819</v>
      </c>
      <c r="F52" s="127">
        <f t="shared" si="147"/>
        <v>97547</v>
      </c>
      <c r="G52" s="129">
        <f t="shared" si="147"/>
        <v>97571</v>
      </c>
      <c r="H52" s="299">
        <f t="shared" si="147"/>
        <v>195118</v>
      </c>
      <c r="I52" s="130">
        <f>IF(E52=0,0,((H52/E52)-1)*100)</f>
        <v>-29.767942437342299</v>
      </c>
      <c r="J52" s="3"/>
      <c r="L52" s="472" t="s">
        <v>63</v>
      </c>
      <c r="M52" s="45">
        <f>+M38+M42+M46+M50</f>
        <v>20700658</v>
      </c>
      <c r="N52" s="43">
        <f t="shared" ref="N52:V52" si="148">+N38+N42+N46+N50</f>
        <v>20654878</v>
      </c>
      <c r="O52" s="301">
        <f t="shared" si="148"/>
        <v>41355536</v>
      </c>
      <c r="P52" s="43">
        <f t="shared" si="148"/>
        <v>7034</v>
      </c>
      <c r="Q52" s="301">
        <f t="shared" si="148"/>
        <v>41362570</v>
      </c>
      <c r="R52" s="43">
        <f t="shared" si="148"/>
        <v>13148795</v>
      </c>
      <c r="S52" s="474">
        <f t="shared" si="148"/>
        <v>13120338</v>
      </c>
      <c r="T52" s="478">
        <f t="shared" si="148"/>
        <v>26269133</v>
      </c>
      <c r="U52" s="487">
        <f t="shared" si="148"/>
        <v>2710</v>
      </c>
      <c r="V52" s="301">
        <f t="shared" si="148"/>
        <v>26271843</v>
      </c>
      <c r="W52" s="46">
        <f>IF(Q52=0,0,((V52/Q52)-1)*100)</f>
        <v>-36.484016829708601</v>
      </c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30" t="s">
        <v>27</v>
      </c>
      <c r="C54" s="531"/>
      <c r="D54" s="531"/>
      <c r="E54" s="531"/>
      <c r="F54" s="531"/>
      <c r="G54" s="531"/>
      <c r="H54" s="531"/>
      <c r="I54" s="532"/>
      <c r="J54" s="3"/>
      <c r="L54" s="533" t="s">
        <v>28</v>
      </c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5"/>
    </row>
    <row r="55" spans="1:23" ht="13.5" thickBot="1" x14ac:dyDescent="0.25">
      <c r="B55" s="536" t="s">
        <v>30</v>
      </c>
      <c r="C55" s="537"/>
      <c r="D55" s="537"/>
      <c r="E55" s="537"/>
      <c r="F55" s="537"/>
      <c r="G55" s="537"/>
      <c r="H55" s="537"/>
      <c r="I55" s="538"/>
      <c r="J55" s="3"/>
      <c r="L55" s="539" t="s">
        <v>50</v>
      </c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1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542" t="s">
        <v>64</v>
      </c>
      <c r="D57" s="543"/>
      <c r="E57" s="544"/>
      <c r="F57" s="542" t="s">
        <v>65</v>
      </c>
      <c r="G57" s="543"/>
      <c r="H57" s="544"/>
      <c r="I57" s="105" t="s">
        <v>2</v>
      </c>
      <c r="J57" s="3"/>
      <c r="L57" s="11"/>
      <c r="M57" s="545" t="s">
        <v>64</v>
      </c>
      <c r="N57" s="546"/>
      <c r="O57" s="546"/>
      <c r="P57" s="546"/>
      <c r="Q57" s="547"/>
      <c r="R57" s="545" t="s">
        <v>65</v>
      </c>
      <c r="S57" s="546"/>
      <c r="T57" s="546"/>
      <c r="U57" s="546"/>
      <c r="V57" s="547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7" si="149">+C9+C35</f>
        <v>19258</v>
      </c>
      <c r="D61" s="122">
        <f t="shared" si="149"/>
        <v>19257</v>
      </c>
      <c r="E61" s="148">
        <f t="shared" si="149"/>
        <v>38515</v>
      </c>
      <c r="F61" s="120">
        <f t="shared" si="149"/>
        <v>19776</v>
      </c>
      <c r="G61" s="122">
        <f t="shared" si="149"/>
        <v>19767</v>
      </c>
      <c r="H61" s="148">
        <f t="shared" si="149"/>
        <v>39543</v>
      </c>
      <c r="I61" s="123">
        <f>IF(E61=0,0,((H61/E61)-1)*100)</f>
        <v>2.6690899649487232</v>
      </c>
      <c r="J61" s="3"/>
      <c r="K61" s="6"/>
      <c r="L61" s="13" t="s">
        <v>10</v>
      </c>
      <c r="M61" s="39">
        <f>'Lcc_BKK+DMK'!M61+Lcc_CNX!M61+Lcc_HDY!M61+Lcc_HKT!M61+Lcc_CEI!M61</f>
        <v>2867806</v>
      </c>
      <c r="N61" s="37">
        <f>'Lcc_BKK+DMK'!N61+Lcc_CNX!N61+Lcc_HDY!N61+Lcc_HKT!N61+Lcc_CEI!N61</f>
        <v>2900437</v>
      </c>
      <c r="O61" s="165">
        <f>SUM(M61:N61)</f>
        <v>5768243</v>
      </c>
      <c r="P61" s="38">
        <f>+Lcc_BKK!P61+Lcc_DMK!P61+Lcc_CNX!P61+Lcc_HDY!P61+Lcc_HKT!P61+Lcc_CEI!P61</f>
        <v>4509</v>
      </c>
      <c r="Q61" s="168">
        <f>O61+P61</f>
        <v>5772752</v>
      </c>
      <c r="R61" s="39">
        <f>'Lcc_BKK+DMK'!R61+Lcc_CNX!R61+Lcc_HDY!R61+Lcc_HKT!R61+Lcc_CEI!R61</f>
        <v>3074213</v>
      </c>
      <c r="S61" s="37">
        <f>'Lcc_BKK+DMK'!S61+Lcc_CNX!S61+Lcc_HDY!S61+Lcc_HKT!S61+Lcc_CEI!S61</f>
        <v>3104691</v>
      </c>
      <c r="T61" s="165">
        <f>SUM(R61:S61)</f>
        <v>6178904</v>
      </c>
      <c r="U61" s="38">
        <f>+Lcc_BKK!U61+Lcc_DMK!U61+Lcc_CNX!U61+Lcc_HDY!U61+Lcc_HKT!U61+Lcc_CEI!U61</f>
        <v>2576</v>
      </c>
      <c r="V61" s="168">
        <f>T61+U61</f>
        <v>6181480</v>
      </c>
      <c r="W61" s="40">
        <f>IF(Q61=0,0,((V61/Q61)-1)*100)</f>
        <v>7.0802972308528167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49"/>
        <v>18948</v>
      </c>
      <c r="D62" s="122">
        <f t="shared" si="149"/>
        <v>18945</v>
      </c>
      <c r="E62" s="148">
        <f t="shared" si="149"/>
        <v>37893</v>
      </c>
      <c r="F62" s="120">
        <f t="shared" si="149"/>
        <v>18905</v>
      </c>
      <c r="G62" s="122">
        <f t="shared" si="149"/>
        <v>18907</v>
      </c>
      <c r="H62" s="148">
        <f t="shared" si="149"/>
        <v>37812</v>
      </c>
      <c r="I62" s="123">
        <f>IF(E62=0,0,((H62/E62)-1)*100)</f>
        <v>-0.21375979732404238</v>
      </c>
      <c r="J62" s="3"/>
      <c r="K62" s="6"/>
      <c r="L62" s="13" t="s">
        <v>11</v>
      </c>
      <c r="M62" s="39">
        <f>'Lcc_BKK+DMK'!M62+Lcc_CNX!M62+Lcc_HDY!M62+Lcc_HKT!M62+Lcc_CEI!M62</f>
        <v>2886758</v>
      </c>
      <c r="N62" s="37">
        <f>'Lcc_BKK+DMK'!N62+Lcc_CNX!N62+Lcc_HDY!N62+Lcc_HKT!N62+Lcc_CEI!N62</f>
        <v>2849392</v>
      </c>
      <c r="O62" s="165">
        <f t="shared" ref="O62:O63" si="150">SUM(M62:N62)</f>
        <v>5736150</v>
      </c>
      <c r="P62" s="38">
        <f>+Lcc_BKK!P62+Lcc_DMK!P62+Lcc_CNX!P62+Lcc_HDY!P62+Lcc_HKT!P62+Lcc_CEI!P62</f>
        <v>3990</v>
      </c>
      <c r="Q62" s="168">
        <f t="shared" ref="Q62:Q63" si="151">O62+P62</f>
        <v>5740140</v>
      </c>
      <c r="R62" s="39">
        <f>'Lcc_BKK+DMK'!R62+Lcc_CNX!R62+Lcc_HDY!R62+Lcc_HKT!R62+Lcc_CEI!R62</f>
        <v>3005390</v>
      </c>
      <c r="S62" s="37">
        <f>'Lcc_BKK+DMK'!S62+Lcc_CNX!S62+Lcc_HDY!S62+Lcc_HKT!S62+Lcc_CEI!S62</f>
        <v>2988244</v>
      </c>
      <c r="T62" s="165">
        <f t="shared" ref="T62:T63" si="152">SUM(R62:S62)</f>
        <v>5993634</v>
      </c>
      <c r="U62" s="38">
        <f>+Lcc_BKK!U62+Lcc_DMK!U62+Lcc_CNX!U62+Lcc_HDY!U62+Lcc_HKT!U62+Lcc_CEI!U62</f>
        <v>3353</v>
      </c>
      <c r="V62" s="168">
        <f t="shared" ref="V62:V63" si="153">T62+U62</f>
        <v>5996987</v>
      </c>
      <c r="W62" s="40">
        <f t="shared" ref="W62:W63" si="154">IF(Q62=0,0,((V62/Q62)-1)*100)</f>
        <v>4.4745772751187296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49"/>
        <v>20315</v>
      </c>
      <c r="D63" s="125">
        <f t="shared" si="149"/>
        <v>20316</v>
      </c>
      <c r="E63" s="148">
        <f t="shared" si="149"/>
        <v>40631</v>
      </c>
      <c r="F63" s="124">
        <f t="shared" si="149"/>
        <v>19909</v>
      </c>
      <c r="G63" s="125">
        <f t="shared" si="149"/>
        <v>19901</v>
      </c>
      <c r="H63" s="148">
        <f t="shared" si="149"/>
        <v>39810</v>
      </c>
      <c r="I63" s="123">
        <f>IF(E63=0,0,((H63/E63)-1)*100)</f>
        <v>-2.0206246462061039</v>
      </c>
      <c r="J63" s="3"/>
      <c r="K63" s="6"/>
      <c r="L63" s="22" t="s">
        <v>12</v>
      </c>
      <c r="M63" s="39">
        <f>'Lcc_BKK+DMK'!M63+Lcc_CNX!M63+Lcc_HDY!M63+Lcc_HKT!M63+Lcc_CEI!M63</f>
        <v>3185462</v>
      </c>
      <c r="N63" s="37">
        <f>'Lcc_BKK+DMK'!N63+Lcc_CNX!N63+Lcc_HDY!N63+Lcc_HKT!N63+Lcc_CEI!N63</f>
        <v>3194843</v>
      </c>
      <c r="O63" s="165">
        <f t="shared" si="150"/>
        <v>6380305</v>
      </c>
      <c r="P63" s="38">
        <f>+Lcc_BKK!P63+Lcc_DMK!P63+Lcc_CNX!P63+Lcc_HDY!P63+Lcc_HKT!P63+Lcc_CEI!P63</f>
        <v>8011</v>
      </c>
      <c r="Q63" s="168">
        <f t="shared" si="151"/>
        <v>6388316</v>
      </c>
      <c r="R63" s="39">
        <f>'Lcc_BKK+DMK'!R63+Lcc_CNX!R63+Lcc_HDY!R63+Lcc_HKT!R63+Lcc_CEI!R63</f>
        <v>3186125</v>
      </c>
      <c r="S63" s="37">
        <f>'Lcc_BKK+DMK'!S63+Lcc_CNX!S63+Lcc_HDY!S63+Lcc_HKT!S63+Lcc_CEI!S63</f>
        <v>3206121</v>
      </c>
      <c r="T63" s="165">
        <f t="shared" si="152"/>
        <v>6392246</v>
      </c>
      <c r="U63" s="38">
        <f>+Lcc_BKK!U63+Lcc_DMK!U63+Lcc_CNX!U63+Lcc_HDY!U63+Lcc_HKT!U63+Lcc_CEI!U63</f>
        <v>4139</v>
      </c>
      <c r="V63" s="168">
        <f t="shared" si="153"/>
        <v>6396385</v>
      </c>
      <c r="W63" s="40">
        <f t="shared" si="154"/>
        <v>0.12630871735210825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49"/>
        <v>58521</v>
      </c>
      <c r="D64" s="129">
        <f t="shared" si="149"/>
        <v>58518</v>
      </c>
      <c r="E64" s="151">
        <f t="shared" si="149"/>
        <v>117039</v>
      </c>
      <c r="F64" s="127">
        <f t="shared" si="149"/>
        <v>58590</v>
      </c>
      <c r="G64" s="129">
        <f t="shared" si="149"/>
        <v>58575</v>
      </c>
      <c r="H64" s="151">
        <f t="shared" si="149"/>
        <v>117165</v>
      </c>
      <c r="I64" s="130">
        <f t="shared" ref="I64:I65" si="155">IF(E64=0,0,((H64/E64)-1)*100)</f>
        <v>0.10765642221823857</v>
      </c>
      <c r="J64" s="3"/>
      <c r="L64" s="41" t="s">
        <v>57</v>
      </c>
      <c r="M64" s="45">
        <f t="shared" ref="M64:Q64" si="156">+M61+M62+M63</f>
        <v>8940026</v>
      </c>
      <c r="N64" s="43">
        <f t="shared" si="156"/>
        <v>8944672</v>
      </c>
      <c r="O64" s="166">
        <f t="shared" si="156"/>
        <v>17884698</v>
      </c>
      <c r="P64" s="43">
        <f t="shared" si="156"/>
        <v>16510</v>
      </c>
      <c r="Q64" s="166">
        <f t="shared" si="156"/>
        <v>17901208</v>
      </c>
      <c r="R64" s="45">
        <f t="shared" ref="R64:V64" si="157">+R61+R62+R63</f>
        <v>9265728</v>
      </c>
      <c r="S64" s="43">
        <f t="shared" si="157"/>
        <v>9299056</v>
      </c>
      <c r="T64" s="166">
        <f t="shared" si="157"/>
        <v>18564784</v>
      </c>
      <c r="U64" s="43">
        <f t="shared" si="157"/>
        <v>10068</v>
      </c>
      <c r="V64" s="166">
        <f t="shared" si="157"/>
        <v>18574852</v>
      </c>
      <c r="W64" s="46">
        <f>IF(Q64=0,0,((V64/Q64)-1)*100)</f>
        <v>3.7631203436103267</v>
      </c>
    </row>
    <row r="65" spans="1:23" ht="13.5" thickTop="1" x14ac:dyDescent="0.2">
      <c r="A65" s="3" t="str">
        <f t="shared" si="14"/>
        <v xml:space="preserve"> </v>
      </c>
      <c r="B65" s="106" t="s">
        <v>13</v>
      </c>
      <c r="C65" s="120">
        <f t="shared" si="149"/>
        <v>20650</v>
      </c>
      <c r="D65" s="122">
        <f t="shared" si="149"/>
        <v>20651</v>
      </c>
      <c r="E65" s="148">
        <f t="shared" si="149"/>
        <v>41301</v>
      </c>
      <c r="F65" s="120">
        <f t="shared" si="149"/>
        <v>20034</v>
      </c>
      <c r="G65" s="122">
        <f t="shared" si="149"/>
        <v>20044</v>
      </c>
      <c r="H65" s="148">
        <f t="shared" si="149"/>
        <v>40078</v>
      </c>
      <c r="I65" s="123">
        <f t="shared" si="155"/>
        <v>-2.961187380450836</v>
      </c>
      <c r="J65" s="3"/>
      <c r="L65" s="13" t="s">
        <v>13</v>
      </c>
      <c r="M65" s="39">
        <f>'Lcc_BKK+DMK'!M65+Lcc_CNX!M65+Lcc_HDY!M65+Lcc_HKT!M65+Lcc_CEI!M65</f>
        <v>3297631</v>
      </c>
      <c r="N65" s="37">
        <f>'Lcc_BKK+DMK'!N65+Lcc_CNX!N65+Lcc_HDY!N65+Lcc_HKT!N65+Lcc_CEI!N65</f>
        <v>3257303</v>
      </c>
      <c r="O65" s="165">
        <f t="shared" ref="O65" si="158">SUM(M65:N65)</f>
        <v>6554934</v>
      </c>
      <c r="P65" s="38">
        <f>+Lcc_BKK!P65+Lcc_DMK!P65+Lcc_CNX!P65+Lcc_HDY!P65+Lcc_HKT!P65+Lcc_CEI!P65</f>
        <v>4466</v>
      </c>
      <c r="Q65" s="168">
        <f t="shared" ref="Q65" si="159">O65+P65</f>
        <v>6559400</v>
      </c>
      <c r="R65" s="39">
        <f>'Lcc_BKK+DMK'!R65+Lcc_CNX!R65+Lcc_HDY!R65+Lcc_HKT!R65+Lcc_CEI!R65</f>
        <v>3219091</v>
      </c>
      <c r="S65" s="37">
        <f>'Lcc_BKK+DMK'!S65+Lcc_CNX!S65+Lcc_HDY!S65+Lcc_HKT!S65+Lcc_CEI!S65</f>
        <v>3227078</v>
      </c>
      <c r="T65" s="165">
        <f t="shared" ref="T65" si="160">SUM(R65:S65)</f>
        <v>6446169</v>
      </c>
      <c r="U65" s="38">
        <f>+Lcc_BKK!U65+Lcc_DMK!U65+Lcc_CNX!U65+Lcc_HDY!U65+Lcc_HKT!U65+Lcc_CEI!U65</f>
        <v>4171</v>
      </c>
      <c r="V65" s="168">
        <f t="shared" ref="V65" si="161">T65+U65</f>
        <v>6450340</v>
      </c>
      <c r="W65" s="40">
        <f t="shared" ref="W65" si="162">IF(Q65=0,0,((V65/Q65)-1)*100)</f>
        <v>-1.6626520718358351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14</v>
      </c>
      <c r="C66" s="120">
        <f t="shared" si="149"/>
        <v>18628</v>
      </c>
      <c r="D66" s="122">
        <f t="shared" si="149"/>
        <v>18636</v>
      </c>
      <c r="E66" s="148">
        <f t="shared" si="149"/>
        <v>37264</v>
      </c>
      <c r="F66" s="120">
        <f t="shared" si="149"/>
        <v>17291</v>
      </c>
      <c r="G66" s="122">
        <f t="shared" si="149"/>
        <v>17259</v>
      </c>
      <c r="H66" s="148">
        <f t="shared" si="149"/>
        <v>34550</v>
      </c>
      <c r="I66" s="123">
        <f>IF(E66=0,0,((H66/E66)-1)*100)</f>
        <v>-7.2831687419493303</v>
      </c>
      <c r="J66" s="3"/>
      <c r="L66" s="13" t="s">
        <v>14</v>
      </c>
      <c r="M66" s="39">
        <f>'Lcc_BKK+DMK'!M66+Lcc_CNX!M66+Lcc_HDY!M66+Lcc_HKT!M66+Lcc_CEI!M66</f>
        <v>3008943</v>
      </c>
      <c r="N66" s="37">
        <f>'Lcc_BKK+DMK'!N66+Lcc_CNX!N66+Lcc_HDY!N66+Lcc_HKT!N66+Lcc_CEI!N66</f>
        <v>3051609</v>
      </c>
      <c r="O66" s="165">
        <f>SUM(M66:N66)</f>
        <v>6060552</v>
      </c>
      <c r="P66" s="38">
        <f>+Lcc_BKK!P66+Lcc_DMK!P66+Lcc_CNX!P66+Lcc_HDY!P66+Lcc_HKT!P66+Lcc_CEI!P66</f>
        <v>4448</v>
      </c>
      <c r="Q66" s="168">
        <f>O66+P66</f>
        <v>6065000</v>
      </c>
      <c r="R66" s="39">
        <f>'Lcc_BKK+DMK'!R66+Lcc_CNX!R66+Lcc_HDY!R66+Lcc_HKT!R66+Lcc_CEI!R66</f>
        <v>2255568</v>
      </c>
      <c r="S66" s="37">
        <f>'Lcc_BKK+DMK'!S66+Lcc_CNX!S66+Lcc_HDY!S66+Lcc_HKT!S66+Lcc_CEI!S66</f>
        <v>2293625</v>
      </c>
      <c r="T66" s="165">
        <f>SUM(R66:S66)</f>
        <v>4549193</v>
      </c>
      <c r="U66" s="38">
        <f>+Lcc_BKK!U66+Lcc_DMK!U66+Lcc_CNX!U66+Lcc_HDY!U66+Lcc_HKT!U66+Lcc_CEI!U66</f>
        <v>2904</v>
      </c>
      <c r="V66" s="168">
        <f>T66+U66</f>
        <v>4552097</v>
      </c>
      <c r="W66" s="40">
        <f>IF(Q66=0,0,((V66/Q66)-1)*100)</f>
        <v>-24.944814509480629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15</v>
      </c>
      <c r="C67" s="120">
        <f t="shared" si="149"/>
        <v>20284</v>
      </c>
      <c r="D67" s="122">
        <f t="shared" si="149"/>
        <v>20285</v>
      </c>
      <c r="E67" s="148">
        <f t="shared" si="149"/>
        <v>40569</v>
      </c>
      <c r="F67" s="120">
        <f t="shared" si="149"/>
        <v>12187</v>
      </c>
      <c r="G67" s="122">
        <f t="shared" si="149"/>
        <v>12175</v>
      </c>
      <c r="H67" s="148">
        <f t="shared" si="149"/>
        <v>24362</v>
      </c>
      <c r="I67" s="123">
        <f>IF(E67=0,0,((H67/E67)-1)*100)</f>
        <v>-39.949222312603219</v>
      </c>
      <c r="J67" s="3"/>
      <c r="L67" s="13" t="s">
        <v>15</v>
      </c>
      <c r="M67" s="39">
        <f>'Lcc_BKK+DMK'!M67+Lcc_CNX!M67+Lcc_HDY!M67+Lcc_HKT!M67+Lcc_CEI!M67</f>
        <v>3204798</v>
      </c>
      <c r="N67" s="37">
        <f>'Lcc_BKK+DMK'!N67+Lcc_CNX!N67+Lcc_HDY!N67+Lcc_HKT!N67+Lcc_CEI!N67</f>
        <v>3238346</v>
      </c>
      <c r="O67" s="165">
        <f>SUM(M67:N67)</f>
        <v>6443144</v>
      </c>
      <c r="P67" s="38">
        <f>+Lcc_BKK!P67+Lcc_DMK!P67+Lcc_CNX!P67+Lcc_HDY!P67+Lcc_HKT!P67+Lcc_CEI!P67</f>
        <v>7238</v>
      </c>
      <c r="Q67" s="168">
        <f>O67+P67</f>
        <v>6450382</v>
      </c>
      <c r="R67" s="39">
        <f>'Lcc_BKK+DMK'!R67+Lcc_CNX!R67+Lcc_HDY!R67+Lcc_HKT!R67+Lcc_CEI!R67</f>
        <v>1162777</v>
      </c>
      <c r="S67" s="37">
        <f>'Lcc_BKK+DMK'!S67+Lcc_CNX!S67+Lcc_HDY!S67+Lcc_HKT!S67+Lcc_CEI!S67</f>
        <v>1238790</v>
      </c>
      <c r="T67" s="165">
        <f>SUM(R67:S67)</f>
        <v>2401567</v>
      </c>
      <c r="U67" s="38">
        <f>+Lcc_BKK!U67+Lcc_DMK!U67+Lcc_CNX!U67+Lcc_HDY!U67+Lcc_HKT!U67+Lcc_CEI!U67</f>
        <v>1112</v>
      </c>
      <c r="V67" s="168">
        <f>T67+U67</f>
        <v>2402679</v>
      </c>
      <c r="W67" s="40">
        <f>IF(Q67=0,0,((V67/Q67)-1)*100)</f>
        <v>-62.751368833659768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61</v>
      </c>
      <c r="C68" s="127">
        <f>+C65+C66+C67</f>
        <v>59562</v>
      </c>
      <c r="D68" s="129">
        <f t="shared" ref="D68:H68" si="163">+D65+D66+D67</f>
        <v>59572</v>
      </c>
      <c r="E68" s="151">
        <f t="shared" si="163"/>
        <v>119134</v>
      </c>
      <c r="F68" s="127">
        <f t="shared" si="163"/>
        <v>49512</v>
      </c>
      <c r="G68" s="129">
        <f t="shared" si="163"/>
        <v>49478</v>
      </c>
      <c r="H68" s="151">
        <f t="shared" si="163"/>
        <v>98990</v>
      </c>
      <c r="I68" s="130">
        <f>IF(E68=0,0,((H68/E68)-1)*100)</f>
        <v>-16.908691053771385</v>
      </c>
      <c r="J68" s="3"/>
      <c r="L68" s="41" t="s">
        <v>61</v>
      </c>
      <c r="M68" s="45">
        <f>+M65+M66+M67</f>
        <v>9511372</v>
      </c>
      <c r="N68" s="43">
        <f t="shared" ref="N68:V68" si="164">+N65+N66+N67</f>
        <v>9547258</v>
      </c>
      <c r="O68" s="166">
        <f t="shared" si="164"/>
        <v>19058630</v>
      </c>
      <c r="P68" s="43">
        <f t="shared" si="164"/>
        <v>16152</v>
      </c>
      <c r="Q68" s="166">
        <f t="shared" si="164"/>
        <v>19074782</v>
      </c>
      <c r="R68" s="43">
        <f t="shared" si="164"/>
        <v>6637436</v>
      </c>
      <c r="S68" s="474">
        <f t="shared" si="164"/>
        <v>6759493</v>
      </c>
      <c r="T68" s="481">
        <f t="shared" si="164"/>
        <v>13396929</v>
      </c>
      <c r="U68" s="487">
        <f t="shared" si="164"/>
        <v>8187</v>
      </c>
      <c r="V68" s="166">
        <f t="shared" si="164"/>
        <v>13405116</v>
      </c>
      <c r="W68" s="46">
        <f>IF(Q68=0,0,((V68/Q68)-1)*100)</f>
        <v>-29.723359354775326</v>
      </c>
    </row>
    <row r="69" spans="1:23" ht="13.5" thickTop="1" x14ac:dyDescent="0.2">
      <c r="A69" s="3" t="str">
        <f t="shared" ref="A69" si="165">IF(ISERROR(F69/G69)," ",IF(F69/G69&gt;0.5,IF(F69/G69&lt;1.5," ","NOT OK"),"NOT OK"))</f>
        <v xml:space="preserve"> </v>
      </c>
      <c r="B69" s="106" t="s">
        <v>16</v>
      </c>
      <c r="C69" s="120">
        <f t="shared" ref="C69:H71" si="166">+C17+C43</f>
        <v>19405</v>
      </c>
      <c r="D69" s="122">
        <f t="shared" si="166"/>
        <v>19402</v>
      </c>
      <c r="E69" s="148">
        <f t="shared" si="166"/>
        <v>38807</v>
      </c>
      <c r="F69" s="120">
        <f t="shared" si="166"/>
        <v>546</v>
      </c>
      <c r="G69" s="122">
        <f t="shared" si="166"/>
        <v>549</v>
      </c>
      <c r="H69" s="148">
        <f t="shared" si="166"/>
        <v>1095</v>
      </c>
      <c r="I69" s="123">
        <f t="shared" ref="I69" si="167">IF(E69=0,0,((H69/E69)-1)*100)</f>
        <v>-97.17834411317547</v>
      </c>
      <c r="J69" s="7"/>
      <c r="L69" s="13" t="s">
        <v>16</v>
      </c>
      <c r="M69" s="39">
        <f>'Lcc_BKK+DMK'!M69+Lcc_CNX!M69+Lcc_HDY!M69+Lcc_HKT!M69+Lcc_CEI!M69</f>
        <v>3053477</v>
      </c>
      <c r="N69" s="37">
        <f>'Lcc_BKK+DMK'!N69+Lcc_CNX!N69+Lcc_HDY!N69+Lcc_HKT!N69+Lcc_CEI!N69</f>
        <v>3027992</v>
      </c>
      <c r="O69" s="165">
        <f>SUM(M69:N69)</f>
        <v>6081469</v>
      </c>
      <c r="P69" s="38">
        <f>+Lcc_BKK!P69+Lcc_DMK!P69+Lcc_CNX!P69+Lcc_HDY!P69+Lcc_HKT!P69+Lcc_CEI!P69</f>
        <v>4436</v>
      </c>
      <c r="Q69" s="168">
        <f>O69+P69</f>
        <v>6085905</v>
      </c>
      <c r="R69" s="39">
        <f>'Lcc_BKK+DMK'!R69+Lcc_CNX!R69+Lcc_HDY!R69+Lcc_HKT!R69+Lcc_CEI!R69</f>
        <v>36279</v>
      </c>
      <c r="S69" s="37">
        <f>'Lcc_BKK+DMK'!S69+Lcc_CNX!S69+Lcc_HDY!S69+Lcc_HKT!S69+Lcc_CEI!S69</f>
        <v>36447</v>
      </c>
      <c r="T69" s="165">
        <f>SUM(R69:S69)</f>
        <v>72726</v>
      </c>
      <c r="U69" s="38">
        <f>+Lcc_BKK!U69+Lcc_DMK!U69+Lcc_CNX!U69+Lcc_HDY!U69+Lcc_HKT!U69+Lcc_CEI!U69</f>
        <v>217</v>
      </c>
      <c r="V69" s="168">
        <f>T69+U69</f>
        <v>72943</v>
      </c>
      <c r="W69" s="40">
        <f t="shared" ref="W69" si="168">IF(Q69=0,0,((V69/Q69)-1)*100)</f>
        <v>-98.801443663678612</v>
      </c>
    </row>
    <row r="70" spans="1:23" x14ac:dyDescent="0.2">
      <c r="A70" s="3" t="str">
        <f t="shared" ref="A70" si="169">IF(ISERROR(F70/G70)," ",IF(F70/G70&gt;0.5,IF(F70/G70&lt;1.5," ","NOT OK"),"NOT OK"))</f>
        <v xml:space="preserve"> </v>
      </c>
      <c r="B70" s="106" t="s">
        <v>66</v>
      </c>
      <c r="C70" s="120">
        <f t="shared" si="166"/>
        <v>19284</v>
      </c>
      <c r="D70" s="122">
        <f t="shared" si="166"/>
        <v>19292</v>
      </c>
      <c r="E70" s="148">
        <f t="shared" si="166"/>
        <v>38576</v>
      </c>
      <c r="F70" s="120">
        <f t="shared" si="166"/>
        <v>1682</v>
      </c>
      <c r="G70" s="122">
        <f t="shared" si="166"/>
        <v>1684</v>
      </c>
      <c r="H70" s="148">
        <f t="shared" si="166"/>
        <v>3366</v>
      </c>
      <c r="I70" s="123">
        <f t="shared" ref="I70" si="170">IF(E70=0,0,((H70/E70)-1)*100)</f>
        <v>-91.274367482372455</v>
      </c>
      <c r="J70" s="3"/>
      <c r="L70" s="13" t="s">
        <v>66</v>
      </c>
      <c r="M70" s="39">
        <f>'Lcc_BKK+DMK'!M70+Lcc_CNX!M70+Lcc_HDY!M70+Lcc_HKT!M70+Lcc_CEI!M70</f>
        <v>2866017</v>
      </c>
      <c r="N70" s="37">
        <f>'Lcc_BKK+DMK'!N70+Lcc_CNX!N70+Lcc_HDY!N70+Lcc_HKT!N70+Lcc_CEI!N70</f>
        <v>2896941</v>
      </c>
      <c r="O70" s="165">
        <f>SUM(M70:N70)</f>
        <v>5762958</v>
      </c>
      <c r="P70" s="38">
        <f>+Lcc_BKK!P70+Lcc_DMK!P70+Lcc_CNX!P70+Lcc_HDY!P70+Lcc_HKT!P70+Lcc_CEI!P70</f>
        <v>4054</v>
      </c>
      <c r="Q70" s="168">
        <f>O70+P70</f>
        <v>5767012</v>
      </c>
      <c r="R70" s="39">
        <f>'Lcc_BKK+DMK'!R70+Lcc_CNX!R70+Lcc_HDY!R70+Lcc_HKT!R70+Lcc_CEI!R70</f>
        <v>156187</v>
      </c>
      <c r="S70" s="37">
        <f>'Lcc_BKK+DMK'!S70+Lcc_CNX!S70+Lcc_HDY!S70+Lcc_HKT!S70+Lcc_CEI!S70</f>
        <v>149529</v>
      </c>
      <c r="T70" s="165">
        <f>SUM(R70:S70)</f>
        <v>305716</v>
      </c>
      <c r="U70" s="38">
        <f>+Lcc_BKK!U70+Lcc_DMK!U70+Lcc_CNX!U70+Lcc_HDY!U70+Lcc_HKT!U70+Lcc_CEI!U70</f>
        <v>106</v>
      </c>
      <c r="V70" s="168">
        <f>T70+U70</f>
        <v>305822</v>
      </c>
      <c r="W70" s="40">
        <f t="shared" ref="W70" si="171">IF(Q70=0,0,((V70/Q70)-1)*100)</f>
        <v>-94.697045887887867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18</v>
      </c>
      <c r="C71" s="120">
        <f t="shared" si="166"/>
        <v>18820</v>
      </c>
      <c r="D71" s="122">
        <f t="shared" si="166"/>
        <v>18820</v>
      </c>
      <c r="E71" s="148">
        <f t="shared" si="166"/>
        <v>37640</v>
      </c>
      <c r="F71" s="120">
        <f t="shared" si="166"/>
        <v>3868</v>
      </c>
      <c r="G71" s="122">
        <f t="shared" si="166"/>
        <v>3876</v>
      </c>
      <c r="H71" s="148">
        <f t="shared" si="166"/>
        <v>7744</v>
      </c>
      <c r="I71" s="123">
        <f>IF(E71=0,0,((H71/E71)-1)*100)</f>
        <v>-79.426142401700318</v>
      </c>
      <c r="J71" s="3"/>
      <c r="L71" s="13" t="s">
        <v>18</v>
      </c>
      <c r="M71" s="39">
        <f>'Lcc_BKK+DMK'!M71+Lcc_CNX!M71+Lcc_HDY!M71+Lcc_HKT!M71+Lcc_CEI!M71</f>
        <v>2818654</v>
      </c>
      <c r="N71" s="37">
        <f>'Lcc_BKK+DMK'!N71+Lcc_CNX!N71+Lcc_HDY!N71+Lcc_HKT!N71+Lcc_CEI!N71</f>
        <v>2808077</v>
      </c>
      <c r="O71" s="165">
        <f>SUM(M71:N71)</f>
        <v>5626731</v>
      </c>
      <c r="P71" s="38">
        <f>+Lcc_BKK!P71+Lcc_DMK!P71+Lcc_CNX!P71+Lcc_HDY!P71+Lcc_HKT!P71+Lcc_CEI!P71</f>
        <v>2864</v>
      </c>
      <c r="Q71" s="168">
        <f>O71+P71</f>
        <v>5629595</v>
      </c>
      <c r="R71" s="39">
        <f>'Lcc_BKK+DMK'!R71+Lcc_CNX!R71+Lcc_HDY!R71+Lcc_HKT!R71+Lcc_CEI!R71</f>
        <v>397671</v>
      </c>
      <c r="S71" s="37">
        <f>'Lcc_BKK+DMK'!S71+Lcc_CNX!S71+Lcc_HDY!S71+Lcc_HKT!S71+Lcc_CEI!S71</f>
        <v>383181</v>
      </c>
      <c r="T71" s="165">
        <f>SUM(R71:S71)</f>
        <v>780852</v>
      </c>
      <c r="U71" s="38">
        <f>+Lcc_BKK!U71+Lcc_DMK!U71+Lcc_CNX!U71+Lcc_HDY!U71+Lcc_HKT!U71+Lcc_CEI!U71</f>
        <v>0</v>
      </c>
      <c r="V71" s="168">
        <f>T71+U71</f>
        <v>780852</v>
      </c>
      <c r="W71" s="40">
        <f>IF(Q71=0,0,((V71/Q71)-1)*100)</f>
        <v>-86.129517309859764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19</v>
      </c>
      <c r="C72" s="127">
        <f>+C69+C70+C71</f>
        <v>57509</v>
      </c>
      <c r="D72" s="135">
        <f>+D69+D70+D71</f>
        <v>57514</v>
      </c>
      <c r="E72" s="149">
        <f t="shared" ref="E72" si="172">+E69+E70+E71</f>
        <v>115023</v>
      </c>
      <c r="F72" s="127">
        <f t="shared" ref="F72" si="173">+F69+F70+F71</f>
        <v>6096</v>
      </c>
      <c r="G72" s="135">
        <f t="shared" ref="G72" si="174">+G69+G70+G71</f>
        <v>6109</v>
      </c>
      <c r="H72" s="149">
        <f t="shared" ref="H72" si="175">+H69+H70+H71</f>
        <v>12205</v>
      </c>
      <c r="I72" s="130">
        <f>IF(E72=0,0,((H72/E72)-1)*100)</f>
        <v>-89.389078705997932</v>
      </c>
      <c r="J72" s="9"/>
      <c r="K72" s="10"/>
      <c r="L72" s="47" t="s">
        <v>19</v>
      </c>
      <c r="M72" s="48">
        <f>+M69+M70+M71</f>
        <v>8738148</v>
      </c>
      <c r="N72" s="49">
        <f t="shared" ref="N72" si="176">+N69+N70+N71</f>
        <v>8733010</v>
      </c>
      <c r="O72" s="167">
        <f t="shared" ref="O72" si="177">+O69+O70+O71</f>
        <v>17471158</v>
      </c>
      <c r="P72" s="49">
        <f t="shared" ref="P72" si="178">+P69+P70+P71</f>
        <v>11354</v>
      </c>
      <c r="Q72" s="167">
        <f t="shared" ref="Q72" si="179">+Q69+Q70+Q71</f>
        <v>17482512</v>
      </c>
      <c r="R72" s="49">
        <f t="shared" ref="R72" si="180">+R69+R70+R71</f>
        <v>590137</v>
      </c>
      <c r="S72" s="475">
        <f t="shared" ref="S72" si="181">+S69+S70+S71</f>
        <v>569157</v>
      </c>
      <c r="T72" s="482">
        <f t="shared" ref="T72" si="182">+T69+T70+T71</f>
        <v>1159294</v>
      </c>
      <c r="U72" s="488">
        <f t="shared" ref="U72" si="183">+U69+U70+U71</f>
        <v>323</v>
      </c>
      <c r="V72" s="167">
        <f t="shared" ref="V72" si="184">+V69+V70+V71</f>
        <v>1159617</v>
      </c>
      <c r="W72" s="50">
        <f>IF(Q72=0,0,((V72/Q72)-1)*100)</f>
        <v>-93.366988679887655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20</v>
      </c>
      <c r="C73" s="120">
        <f t="shared" ref="C73:H75" si="185">+C21+C47</f>
        <v>19467</v>
      </c>
      <c r="D73" s="122">
        <f t="shared" si="185"/>
        <v>19470</v>
      </c>
      <c r="E73" s="148">
        <f t="shared" si="185"/>
        <v>38937</v>
      </c>
      <c r="F73" s="120">
        <f t="shared" si="185"/>
        <v>7636</v>
      </c>
      <c r="G73" s="122">
        <f t="shared" si="185"/>
        <v>7644</v>
      </c>
      <c r="H73" s="148">
        <f t="shared" si="185"/>
        <v>15280</v>
      </c>
      <c r="I73" s="123">
        <f>IF(E73=0,0,((H73/E73)-1)*100)</f>
        <v>-60.757120476667438</v>
      </c>
      <c r="J73" s="3"/>
      <c r="L73" s="13" t="s">
        <v>21</v>
      </c>
      <c r="M73" s="39">
        <f>'Lcc_BKK+DMK'!M73+Lcc_CNX!M73+Lcc_HDY!M73+Lcc_HKT!M73+Lcc_CEI!M73</f>
        <v>2972988</v>
      </c>
      <c r="N73" s="37">
        <f>'Lcc_BKK+DMK'!N73+Lcc_CNX!N73+Lcc_HDY!N73+Lcc_HKT!N73+Lcc_CEI!N73</f>
        <v>2969604</v>
      </c>
      <c r="O73" s="165">
        <f>SUM(M73:N73)</f>
        <v>5942592</v>
      </c>
      <c r="P73" s="38">
        <f>+Lcc_BKK!P73+Lcc_DMK!P73+Lcc_CNX!P73+Lcc_HDY!P73+Lcc_HKT!P73+Lcc_CEI!P73</f>
        <v>2733</v>
      </c>
      <c r="Q73" s="168">
        <f>O73+P73</f>
        <v>5945325</v>
      </c>
      <c r="R73" s="39">
        <f>'Lcc_BKK+DMK'!R73+Lcc_CNX!R73+Lcc_HDY!R73+Lcc_HKT!R73+Lcc_CEI!R73</f>
        <v>856165</v>
      </c>
      <c r="S73" s="37">
        <f>'Lcc_BKK+DMK'!S73+Lcc_CNX!S73+Lcc_HDY!S73+Lcc_HKT!S73+Lcc_CEI!S73</f>
        <v>850474</v>
      </c>
      <c r="T73" s="165">
        <f>SUM(R73:S73)</f>
        <v>1706639</v>
      </c>
      <c r="U73" s="38">
        <f>+Lcc_BKK!U73+Lcc_DMK!U73+Lcc_CNX!U73+Lcc_HDY!U73+Lcc_HKT!U73+Lcc_CEI!U73</f>
        <v>551</v>
      </c>
      <c r="V73" s="168">
        <f>T73+U73</f>
        <v>1707190</v>
      </c>
      <c r="W73" s="40">
        <f>IF(Q73=0,0,((V73/Q73)-1)*100)</f>
        <v>-71.285169439854002</v>
      </c>
    </row>
    <row r="74" spans="1:23" x14ac:dyDescent="0.2">
      <c r="A74" s="3" t="str">
        <f t="shared" ref="A74" si="186">IF(ISERROR(F74/G74)," ",IF(F74/G74&gt;0.5,IF(F74/G74&lt;1.5," ","NOT OK"),"NOT OK"))</f>
        <v xml:space="preserve"> </v>
      </c>
      <c r="B74" s="106" t="s">
        <v>22</v>
      </c>
      <c r="C74" s="120">
        <f t="shared" si="185"/>
        <v>19848</v>
      </c>
      <c r="D74" s="122">
        <f t="shared" si="185"/>
        <v>19836</v>
      </c>
      <c r="E74" s="148">
        <f t="shared" si="185"/>
        <v>39684</v>
      </c>
      <c r="F74" s="120">
        <f t="shared" si="185"/>
        <v>9147</v>
      </c>
      <c r="G74" s="122">
        <f t="shared" si="185"/>
        <v>9148</v>
      </c>
      <c r="H74" s="148">
        <f t="shared" si="185"/>
        <v>18295</v>
      </c>
      <c r="I74" s="123">
        <f t="shared" ref="I74" si="187">IF(E74=0,0,((H74/E74)-1)*100)</f>
        <v>-53.898296542687227</v>
      </c>
      <c r="J74" s="3"/>
      <c r="L74" s="13" t="s">
        <v>22</v>
      </c>
      <c r="M74" s="39">
        <f>'Lcc_BKK+DMK'!M74+Lcc_CNX!M74+Lcc_HDY!M74+Lcc_HKT!M74+Lcc_CEI!M74</f>
        <v>3080315</v>
      </c>
      <c r="N74" s="37">
        <f>'Lcc_BKK+DMK'!N74+Lcc_CNX!N74+Lcc_HDY!N74+Lcc_HKT!N74+Lcc_CEI!N74</f>
        <v>3081777</v>
      </c>
      <c r="O74" s="165">
        <f>SUM(M74:N74)</f>
        <v>6162092</v>
      </c>
      <c r="P74" s="38">
        <f>+Lcc_BKK!P74+Lcc_DMK!P74+Lcc_CNX!P74+Lcc_HDY!P74+Lcc_HKT!P74+Lcc_CEI!P74</f>
        <v>4474</v>
      </c>
      <c r="Q74" s="168">
        <f>O74+P74</f>
        <v>6166566</v>
      </c>
      <c r="R74" s="39">
        <f>'Lcc_BKK+DMK'!R74+Lcc_CNX!R74+Lcc_HDY!R74+Lcc_HKT!R74+Lcc_CEI!R74</f>
        <v>1098784</v>
      </c>
      <c r="S74" s="37">
        <f>'Lcc_BKK+DMK'!S74+Lcc_CNX!S74+Lcc_HDY!S74+Lcc_HKT!S74+Lcc_CEI!S74</f>
        <v>1081873</v>
      </c>
      <c r="T74" s="165">
        <f t="shared" ref="T74" si="188">SUM(R74:S74)</f>
        <v>2180657</v>
      </c>
      <c r="U74" s="38">
        <f>+Lcc_BKK!U74+Lcc_DMK!U74+Lcc_CNX!U74+Lcc_HDY!U74+Lcc_HKT!U74+Lcc_CEI!U74</f>
        <v>871</v>
      </c>
      <c r="V74" s="168">
        <f t="shared" ref="V74" si="189">T74+U74</f>
        <v>2181528</v>
      </c>
      <c r="W74" s="40">
        <f t="shared" ref="W74" si="190">IF(Q74=0,0,((V74/Q74)-1)*100)</f>
        <v>-64.623292769427906</v>
      </c>
    </row>
    <row r="75" spans="1:23" ht="13.5" thickBot="1" x14ac:dyDescent="0.25">
      <c r="A75" s="3" t="str">
        <f t="shared" ref="A75" si="191">IF(ISERROR(F75/G75)," ",IF(F75/G75&gt;0.5,IF(F75/G75&lt;1.5," ","NOT OK"),"NOT OK"))</f>
        <v xml:space="preserve"> </v>
      </c>
      <c r="B75" s="106" t="s">
        <v>23</v>
      </c>
      <c r="C75" s="120">
        <f t="shared" si="185"/>
        <v>18447</v>
      </c>
      <c r="D75" s="122">
        <f t="shared" si="185"/>
        <v>18462</v>
      </c>
      <c r="E75" s="148">
        <f t="shared" si="185"/>
        <v>36909</v>
      </c>
      <c r="F75" s="120">
        <f t="shared" si="185"/>
        <v>9344</v>
      </c>
      <c r="G75" s="122">
        <f t="shared" si="185"/>
        <v>9350</v>
      </c>
      <c r="H75" s="148">
        <f t="shared" si="185"/>
        <v>18694</v>
      </c>
      <c r="I75" s="123">
        <f>IF(E75=0,0,((H75/E75)-1)*100)</f>
        <v>-49.351106776125064</v>
      </c>
      <c r="J75" s="3"/>
      <c r="L75" s="13" t="s">
        <v>23</v>
      </c>
      <c r="M75" s="39">
        <f>'Lcc_BKK+DMK'!M75+Lcc_CNX!M75+Lcc_HDY!M75+Lcc_HKT!M75+Lcc_CEI!M75</f>
        <v>2728824</v>
      </c>
      <c r="N75" s="37">
        <f>'Lcc_BKK+DMK'!N75+Lcc_CNX!N75+Lcc_HDY!N75+Lcc_HKT!N75+Lcc_CEI!N75</f>
        <v>2749313</v>
      </c>
      <c r="O75" s="165">
        <f t="shared" ref="O75" si="192">SUM(M75:N75)</f>
        <v>5478137</v>
      </c>
      <c r="P75" s="38">
        <f>+Lcc_BKK!P75+Lcc_DMK!P75+Lcc_CNX!P75+Lcc_HDY!P75+Lcc_HKT!P75+Lcc_CEI!P75</f>
        <v>3711</v>
      </c>
      <c r="Q75" s="168">
        <f t="shared" ref="Q75" si="193">O75+P75</f>
        <v>5481848</v>
      </c>
      <c r="R75" s="39">
        <f>'Lcc_BKK+DMK'!R75+Lcc_CNX!R75+Lcc_HDY!R75+Lcc_HKT!R75+Lcc_CEI!R75</f>
        <v>1192768</v>
      </c>
      <c r="S75" s="37">
        <f>'Lcc_BKK+DMK'!S75+Lcc_CNX!S75+Lcc_HDY!S75+Lcc_HKT!S75+Lcc_CEI!S75</f>
        <v>1190826</v>
      </c>
      <c r="T75" s="165">
        <f t="shared" ref="T75" si="194">SUM(R75:S75)</f>
        <v>2383594</v>
      </c>
      <c r="U75" s="38">
        <f>+Lcc_BKK!U75+Lcc_DMK!U75+Lcc_CNX!U75+Lcc_HDY!U75+Lcc_HKT!U75+Lcc_CEI!U75</f>
        <v>413</v>
      </c>
      <c r="V75" s="168">
        <f t="shared" ref="V75" si="195">T75+U75</f>
        <v>2384007</v>
      </c>
      <c r="W75" s="40">
        <f>IF(Q75=0,0,((V75/Q75)-1)*100)</f>
        <v>-56.510888298982387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40</v>
      </c>
      <c r="C76" s="127">
        <f>+C73+C74+C75</f>
        <v>57762</v>
      </c>
      <c r="D76" s="135">
        <f t="shared" ref="D76" si="196">+D73+D74+D75</f>
        <v>57768</v>
      </c>
      <c r="E76" s="149">
        <f t="shared" ref="E76" si="197">+E73+E74+E75</f>
        <v>115530</v>
      </c>
      <c r="F76" s="127">
        <f t="shared" ref="F76" si="198">+F73+F74+F75</f>
        <v>26127</v>
      </c>
      <c r="G76" s="135">
        <f t="shared" ref="G76" si="199">+G73+G74+G75</f>
        <v>26142</v>
      </c>
      <c r="H76" s="149">
        <f t="shared" ref="H76" si="200">+H73+H74+H75</f>
        <v>52269</v>
      </c>
      <c r="I76" s="130">
        <f>IF(E76=0,0,((H76/E76)-1)*100)</f>
        <v>-54.757205920540116</v>
      </c>
      <c r="J76" s="9"/>
      <c r="K76" s="10"/>
      <c r="L76" s="47" t="s">
        <v>40</v>
      </c>
      <c r="M76" s="48">
        <f>+M73+M74+M75</f>
        <v>8782127</v>
      </c>
      <c r="N76" s="49">
        <f t="shared" ref="N76" si="201">+N73+N74+N75</f>
        <v>8800694</v>
      </c>
      <c r="O76" s="167">
        <f t="shared" ref="O76" si="202">+O73+O74+O75</f>
        <v>17582821</v>
      </c>
      <c r="P76" s="49">
        <f t="shared" ref="P76" si="203">+P73+P74+P75</f>
        <v>10918</v>
      </c>
      <c r="Q76" s="167">
        <f t="shared" ref="Q76" si="204">+Q73+Q74+Q75</f>
        <v>17593739</v>
      </c>
      <c r="R76" s="49">
        <f t="shared" ref="R76" si="205">+R73+R74+R75</f>
        <v>3147717</v>
      </c>
      <c r="S76" s="475">
        <f t="shared" ref="S76" si="206">+S73+S74+S75</f>
        <v>3123173</v>
      </c>
      <c r="T76" s="482">
        <f t="shared" ref="T76" si="207">+T73+T74+T75</f>
        <v>6270890</v>
      </c>
      <c r="U76" s="488">
        <f t="shared" ref="U76" si="208">+U73+U74+U75</f>
        <v>1835</v>
      </c>
      <c r="V76" s="167">
        <f t="shared" ref="V76" si="209">+V73+V74+V75</f>
        <v>6272725</v>
      </c>
      <c r="W76" s="50">
        <f>IF(Q76=0,0,((V76/Q76)-1)*100)</f>
        <v>-64.346833836741581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62</v>
      </c>
      <c r="C77" s="127">
        <f>+C68+C72+C76</f>
        <v>174833</v>
      </c>
      <c r="D77" s="128">
        <f t="shared" ref="D77:H77" si="210">+D68+D72+D76</f>
        <v>174854</v>
      </c>
      <c r="E77" s="510">
        <f t="shared" si="210"/>
        <v>349687</v>
      </c>
      <c r="F77" s="127">
        <f t="shared" si="210"/>
        <v>81735</v>
      </c>
      <c r="G77" s="129">
        <f t="shared" si="210"/>
        <v>81729</v>
      </c>
      <c r="H77" s="299">
        <f t="shared" si="210"/>
        <v>163464</v>
      </c>
      <c r="I77" s="130">
        <f>IF(E77=0,0,((H77/E77)-1)*100)</f>
        <v>-53.254195895186271</v>
      </c>
      <c r="J77" s="3"/>
      <c r="L77" s="41" t="s">
        <v>62</v>
      </c>
      <c r="M77" s="42">
        <f>+M68+M72+M76</f>
        <v>27031647</v>
      </c>
      <c r="N77" s="42">
        <f t="shared" ref="N77" si="211">+N68+N72+N76</f>
        <v>27080962</v>
      </c>
      <c r="O77" s="511">
        <f t="shared" ref="O77" si="212">+O68+O72+O76</f>
        <v>54112609</v>
      </c>
      <c r="P77" s="42">
        <f t="shared" ref="P77" si="213">+P68+P72+P76</f>
        <v>38424</v>
      </c>
      <c r="Q77" s="511">
        <f t="shared" ref="Q77" si="214">+Q68+Q72+Q76</f>
        <v>54151033</v>
      </c>
      <c r="R77" s="42">
        <f t="shared" ref="R77" si="215">+R68+R72+R76</f>
        <v>10375290</v>
      </c>
      <c r="S77" s="42">
        <f t="shared" ref="S77" si="216">+S68+S72+S76</f>
        <v>10451823</v>
      </c>
      <c r="T77" s="511">
        <f t="shared" ref="T77" si="217">+T68+T72+T76</f>
        <v>20827113</v>
      </c>
      <c r="U77" s="42">
        <f t="shared" ref="U77" si="218">+U68+U72+U76</f>
        <v>10345</v>
      </c>
      <c r="V77" s="511">
        <f>+V68+V72+V76</f>
        <v>20837458</v>
      </c>
      <c r="W77" s="46">
        <f>IF(Q77=0,0,((V77/Q77)-1)*100)</f>
        <v>-61.519740537544322</v>
      </c>
    </row>
    <row r="78" spans="1:23" ht="14.25" thickTop="1" thickBot="1" x14ac:dyDescent="0.25">
      <c r="A78" s="3" t="str">
        <f t="shared" ref="A78" si="219">IF(ISERROR(F78/G78)," ",IF(F78/G78&gt;0.5,IF(F78/G78&lt;1.5," ","NOT OK"),"NOT OK"))</f>
        <v xml:space="preserve"> </v>
      </c>
      <c r="B78" s="126" t="s">
        <v>63</v>
      </c>
      <c r="C78" s="127">
        <f>+C64+C68+C72+C76</f>
        <v>233354</v>
      </c>
      <c r="D78" s="129">
        <f t="shared" ref="D78:H78" si="220">+D64+D68+D72+D76</f>
        <v>233372</v>
      </c>
      <c r="E78" s="299">
        <f t="shared" si="220"/>
        <v>466726</v>
      </c>
      <c r="F78" s="127">
        <f t="shared" si="220"/>
        <v>140325</v>
      </c>
      <c r="G78" s="129">
        <f t="shared" si="220"/>
        <v>140304</v>
      </c>
      <c r="H78" s="299">
        <f t="shared" si="220"/>
        <v>280629</v>
      </c>
      <c r="I78" s="130">
        <f>IF(E78=0,0,((H78/E78)-1)*100)</f>
        <v>-39.872859022210037</v>
      </c>
      <c r="J78" s="3"/>
      <c r="L78" s="472" t="s">
        <v>63</v>
      </c>
      <c r="M78" s="45">
        <f>+M64+M68+M72+M76</f>
        <v>35971673</v>
      </c>
      <c r="N78" s="43">
        <f t="shared" ref="N78:V78" si="221">+N64+N68+N72+N76</f>
        <v>36025634</v>
      </c>
      <c r="O78" s="301">
        <f t="shared" si="221"/>
        <v>71997307</v>
      </c>
      <c r="P78" s="43">
        <f t="shared" si="221"/>
        <v>54934</v>
      </c>
      <c r="Q78" s="301">
        <f t="shared" si="221"/>
        <v>72052241</v>
      </c>
      <c r="R78" s="43">
        <f t="shared" si="221"/>
        <v>19641018</v>
      </c>
      <c r="S78" s="474">
        <f t="shared" si="221"/>
        <v>19750879</v>
      </c>
      <c r="T78" s="478">
        <f t="shared" si="221"/>
        <v>39391897</v>
      </c>
      <c r="U78" s="487">
        <f t="shared" si="221"/>
        <v>20413</v>
      </c>
      <c r="V78" s="301">
        <f t="shared" si="221"/>
        <v>39412310</v>
      </c>
      <c r="W78" s="46">
        <f>IF(Q78=0,0,((V78/Q78)-1)*100)</f>
        <v>-45.300368936477632</v>
      </c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27" t="s">
        <v>33</v>
      </c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9"/>
    </row>
    <row r="81" spans="12:23" ht="13.5" thickBot="1" x14ac:dyDescent="0.25">
      <c r="L81" s="521" t="s">
        <v>43</v>
      </c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3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524" t="s">
        <v>64</v>
      </c>
      <c r="N83" s="525"/>
      <c r="O83" s="525"/>
      <c r="P83" s="525"/>
      <c r="Q83" s="526"/>
      <c r="R83" s="524" t="s">
        <v>65</v>
      </c>
      <c r="S83" s="525"/>
      <c r="T83" s="525"/>
      <c r="U83" s="525"/>
      <c r="V83" s="526"/>
      <c r="W83" s="311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f>'Lcc_BKK+DMK'!M87+Lcc_CNX!M87+Lcc_HDY!M87+Lcc_HKT!M87+Lcc_CEI!M87</f>
        <v>2026</v>
      </c>
      <c r="N87" s="76">
        <f>'Lcc_BKK+DMK'!N87+Lcc_CNX!N87+Lcc_HDY!N87+Lcc_HKT!N87+Lcc_CEI!N87</f>
        <v>4704</v>
      </c>
      <c r="O87" s="180">
        <f>SUM(M87:N87)</f>
        <v>6730</v>
      </c>
      <c r="P87" s="77">
        <f>'Lcc_BKK+DMK'!P87+Lcc_CNX!P87+Lcc_HDY!P87+Lcc_HKT!P87+Lcc_CEI!P87</f>
        <v>0</v>
      </c>
      <c r="Q87" s="178">
        <f>O87+P87</f>
        <v>6730</v>
      </c>
      <c r="R87" s="75">
        <f>'Lcc_BKK+DMK'!R87+Lcc_CNX!R87+Lcc_HDY!R87+Lcc_HKT!R87+Lcc_CEI!R87</f>
        <v>2800</v>
      </c>
      <c r="S87" s="76">
        <f>'Lcc_BKK+DMK'!S87+Lcc_CNX!S87+Lcc_HDY!S87+Lcc_HKT!S87+Lcc_CEI!S87</f>
        <v>4451</v>
      </c>
      <c r="T87" s="180">
        <f>SUM(R87:S87)</f>
        <v>7251</v>
      </c>
      <c r="U87" s="77">
        <f>'Lcc_BKK+DMK'!U87+Lcc_CNX!U87+Lcc_HDY!U87+Lcc_HKT!U87+Lcc_CEI!U87</f>
        <v>0</v>
      </c>
      <c r="V87" s="178">
        <f>T87+U87</f>
        <v>7251</v>
      </c>
      <c r="W87" s="78">
        <f>IF(Q87=0,0,((V87/Q87)-1)*100)</f>
        <v>7.741456166419014</v>
      </c>
    </row>
    <row r="88" spans="12:23" x14ac:dyDescent="0.2">
      <c r="L88" s="59" t="s">
        <v>11</v>
      </c>
      <c r="M88" s="75">
        <f>'Lcc_BKK+DMK'!M88+Lcc_CNX!M88+Lcc_HDY!M88+Lcc_HKT!M88+Lcc_CEI!M88</f>
        <v>2354</v>
      </c>
      <c r="N88" s="76">
        <f>'Lcc_BKK+DMK'!N88+Lcc_CNX!N88+Lcc_HDY!N88+Lcc_HKT!N88+Lcc_CEI!N88</f>
        <v>4415</v>
      </c>
      <c r="O88" s="180">
        <f t="shared" ref="O88:O89" si="222">SUM(M88:N88)</f>
        <v>6769</v>
      </c>
      <c r="P88" s="77">
        <f>'Lcc_BKK+DMK'!P88+Lcc_CNX!P88+Lcc_HDY!P88+Lcc_HKT!P88+Lcc_CEI!P88</f>
        <v>0</v>
      </c>
      <c r="Q88" s="178">
        <f t="shared" ref="Q88:Q89" si="223">O88+P88</f>
        <v>6769</v>
      </c>
      <c r="R88" s="75">
        <f>'Lcc_BKK+DMK'!R88+Lcc_CNX!R88+Lcc_HDY!R88+Lcc_HKT!R88+Lcc_CEI!R88</f>
        <v>3084</v>
      </c>
      <c r="S88" s="76">
        <f>'Lcc_BKK+DMK'!S88+Lcc_CNX!S88+Lcc_HDY!S88+Lcc_HKT!S88+Lcc_CEI!S88</f>
        <v>4370</v>
      </c>
      <c r="T88" s="180">
        <f t="shared" ref="T88:T89" si="224">SUM(R88:S88)</f>
        <v>7454</v>
      </c>
      <c r="U88" s="77">
        <f>'Lcc_BKK+DMK'!U88+Lcc_CNX!U88+Lcc_HDY!U88+Lcc_HKT!U88+Lcc_CEI!U88</f>
        <v>5</v>
      </c>
      <c r="V88" s="178">
        <f t="shared" ref="V88:V89" si="225">T88+U88</f>
        <v>7459</v>
      </c>
      <c r="W88" s="78">
        <f t="shared" ref="W88:W89" si="226">IF(Q88=0,0,((V88/Q88)-1)*100)</f>
        <v>10.193529324863349</v>
      </c>
    </row>
    <row r="89" spans="12:23" ht="13.5" thickBot="1" x14ac:dyDescent="0.25">
      <c r="L89" s="64" t="s">
        <v>12</v>
      </c>
      <c r="M89" s="75">
        <f>'Lcc_BKK+DMK'!M89+Lcc_CNX!M89+Lcc_HDY!M89+Lcc_HKT!M89+Lcc_CEI!M89</f>
        <v>2219</v>
      </c>
      <c r="N89" s="76">
        <f>'Lcc_BKK+DMK'!N89+Lcc_CNX!N89+Lcc_HDY!N89+Lcc_HKT!N89+Lcc_CEI!N89</f>
        <v>4108</v>
      </c>
      <c r="O89" s="180">
        <f t="shared" si="222"/>
        <v>6327</v>
      </c>
      <c r="P89" s="77">
        <f>'Lcc_BKK+DMK'!P89+Lcc_CNX!P89+Lcc_HDY!P89+Lcc_HKT!P89+Lcc_CEI!P89</f>
        <v>6</v>
      </c>
      <c r="Q89" s="178">
        <f t="shared" si="223"/>
        <v>6333</v>
      </c>
      <c r="R89" s="75">
        <f>'Lcc_BKK+DMK'!R89+Lcc_CNX!R89+Lcc_HDY!R89+Lcc_HKT!R89+Lcc_CEI!R89</f>
        <v>2564</v>
      </c>
      <c r="S89" s="76">
        <f>'Lcc_BKK+DMK'!S89+Lcc_CNX!S89+Lcc_HDY!S89+Lcc_HKT!S89+Lcc_CEI!S89</f>
        <v>4370</v>
      </c>
      <c r="T89" s="180">
        <f t="shared" si="224"/>
        <v>6934</v>
      </c>
      <c r="U89" s="77">
        <f>'Lcc_BKK+DMK'!U89+Lcc_CNX!U89+Lcc_HDY!U89+Lcc_HKT!U89+Lcc_CEI!U89</f>
        <v>4</v>
      </c>
      <c r="V89" s="178">
        <f t="shared" si="225"/>
        <v>6938</v>
      </c>
      <c r="W89" s="78">
        <f t="shared" si="226"/>
        <v>9.553134375493455</v>
      </c>
    </row>
    <row r="90" spans="12:23" ht="14.25" thickTop="1" thickBot="1" x14ac:dyDescent="0.25">
      <c r="L90" s="79" t="s">
        <v>57</v>
      </c>
      <c r="M90" s="80">
        <f t="shared" ref="M90:V90" si="227">+M87+M88+M89</f>
        <v>6599</v>
      </c>
      <c r="N90" s="81">
        <f t="shared" si="227"/>
        <v>13227</v>
      </c>
      <c r="O90" s="179">
        <f t="shared" si="227"/>
        <v>19826</v>
      </c>
      <c r="P90" s="80">
        <f t="shared" si="227"/>
        <v>6</v>
      </c>
      <c r="Q90" s="179">
        <f t="shared" si="227"/>
        <v>19832</v>
      </c>
      <c r="R90" s="80">
        <f t="shared" si="227"/>
        <v>8448</v>
      </c>
      <c r="S90" s="81">
        <f t="shared" si="227"/>
        <v>13191</v>
      </c>
      <c r="T90" s="179">
        <f t="shared" si="227"/>
        <v>21639</v>
      </c>
      <c r="U90" s="80">
        <f t="shared" si="227"/>
        <v>9</v>
      </c>
      <c r="V90" s="179">
        <f t="shared" si="227"/>
        <v>21648</v>
      </c>
      <c r="W90" s="82">
        <f t="shared" ref="W90:W91" si="228">IF(Q90=0,0,((V90/Q90)-1)*100)</f>
        <v>9.1569181121419874</v>
      </c>
    </row>
    <row r="91" spans="12:23" ht="13.5" thickTop="1" x14ac:dyDescent="0.2">
      <c r="L91" s="59" t="s">
        <v>13</v>
      </c>
      <c r="M91" s="75">
        <f>'Lcc_BKK+DMK'!M91+Lcc_CNX!M91+Lcc_HDY!M91+Lcc_HKT!M91+Lcc_CEI!M91</f>
        <v>2071</v>
      </c>
      <c r="N91" s="76">
        <f>'Lcc_BKK+DMK'!N91+Lcc_CNX!N91+Lcc_HDY!N91+Lcc_HKT!N91+Lcc_CEI!N91</f>
        <v>3581</v>
      </c>
      <c r="O91" s="180">
        <f t="shared" ref="O91" si="229">SUM(M91:N91)</f>
        <v>5652</v>
      </c>
      <c r="P91" s="77">
        <f>'Lcc_BKK+DMK'!P91+Lcc_CNX!P91+Lcc_HDY!P91+Lcc_HKT!P91+Lcc_CEI!P91</f>
        <v>21</v>
      </c>
      <c r="Q91" s="178">
        <f t="shared" ref="Q91" si="230">O91+P91</f>
        <v>5673</v>
      </c>
      <c r="R91" s="75">
        <f>'Lcc_BKK+DMK'!R91+Lcc_CNX!R91+Lcc_HDY!R91+Lcc_HKT!R91+Lcc_CEI!R91</f>
        <v>2185</v>
      </c>
      <c r="S91" s="76">
        <f>'Lcc_BKK+DMK'!S91+Lcc_CNX!S91+Lcc_HDY!S91+Lcc_HKT!S91+Lcc_CEI!S91</f>
        <v>3305</v>
      </c>
      <c r="T91" s="180">
        <f>R91+S91</f>
        <v>5490</v>
      </c>
      <c r="U91" s="77">
        <f>'Lcc_BKK+DMK'!U91+Lcc_CNX!U91+Lcc_HDY!U91+Lcc_HKT!U91+Lcc_CEI!U91</f>
        <v>0</v>
      </c>
      <c r="V91" s="178">
        <f t="shared" ref="V91" si="231">T91+U91</f>
        <v>5490</v>
      </c>
      <c r="W91" s="78">
        <f t="shared" si="228"/>
        <v>-3.2258064516129004</v>
      </c>
    </row>
    <row r="92" spans="12:23" x14ac:dyDescent="0.2">
      <c r="L92" s="59" t="s">
        <v>14</v>
      </c>
      <c r="M92" s="75">
        <f>'Lcc_BKK+DMK'!M92+Lcc_CNX!M92+Lcc_HDY!M92+Lcc_HKT!M92+Lcc_CEI!M92</f>
        <v>1642</v>
      </c>
      <c r="N92" s="76">
        <f>'Lcc_BKK+DMK'!N92+Lcc_CNX!N92+Lcc_HDY!N92+Lcc_HKT!N92+Lcc_CEI!N92</f>
        <v>3021</v>
      </c>
      <c r="O92" s="180">
        <f>SUM(M92:N92)</f>
        <v>4663</v>
      </c>
      <c r="P92" s="77">
        <f>'Lcc_BKK+DMK'!P92+Lcc_CNX!P92+Lcc_HDY!P92+Lcc_HKT!P92+Lcc_CEI!P92</f>
        <v>0</v>
      </c>
      <c r="Q92" s="178">
        <f>O92+P92</f>
        <v>4663</v>
      </c>
      <c r="R92" s="75">
        <f>'Lcc_BKK+DMK'!R92+Lcc_CNX!R92+Lcc_HDY!R92+Lcc_HKT!R92+Lcc_CEI!R92</f>
        <v>1810</v>
      </c>
      <c r="S92" s="76">
        <f>'Lcc_BKK+DMK'!S92+Lcc_CNX!S92+Lcc_HDY!S92+Lcc_HKT!S92+Lcc_CEI!S92</f>
        <v>3295</v>
      </c>
      <c r="T92" s="180">
        <f t="shared" ref="T92:T94" si="232">R92+S92</f>
        <v>5105</v>
      </c>
      <c r="U92" s="77">
        <f>'Lcc_BKK+DMK'!U92+Lcc_CNX!U92+Lcc_HDY!U92+Lcc_HKT!U92+Lcc_CEI!U92</f>
        <v>0</v>
      </c>
      <c r="V92" s="178">
        <f>T92+U92</f>
        <v>5105</v>
      </c>
      <c r="W92" s="78">
        <f>IF(Q92=0,0,((V92/Q92)-1)*100)</f>
        <v>9.4788762599185006</v>
      </c>
    </row>
    <row r="93" spans="12:23" ht="13.5" thickBot="1" x14ac:dyDescent="0.25">
      <c r="L93" s="59" t="s">
        <v>15</v>
      </c>
      <c r="M93" s="75">
        <f>'Lcc_BKK+DMK'!M93+Lcc_CNX!M93+Lcc_HDY!M93+Lcc_HKT!M93+Lcc_CEI!M93</f>
        <v>2494</v>
      </c>
      <c r="N93" s="76">
        <f>'Lcc_BKK+DMK'!N93+Lcc_CNX!N93+Lcc_HDY!N93+Lcc_HKT!N93+Lcc_CEI!N93</f>
        <v>4102</v>
      </c>
      <c r="O93" s="180">
        <f>SUM(M93:N93)</f>
        <v>6596</v>
      </c>
      <c r="P93" s="77">
        <f>'Lcc_BKK+DMK'!P93+Lcc_CNX!P93+Lcc_HDY!P93+Lcc_HKT!P93+Lcc_CEI!P93</f>
        <v>0</v>
      </c>
      <c r="Q93" s="178">
        <f>O93+P93</f>
        <v>6596</v>
      </c>
      <c r="R93" s="75">
        <f>'Lcc_BKK+DMK'!R93+Lcc_CNX!R93+Lcc_HDY!R93+Lcc_HKT!R93+Lcc_CEI!R93</f>
        <v>1894</v>
      </c>
      <c r="S93" s="76">
        <f>'Lcc_BKK+DMK'!S93+Lcc_CNX!S93+Lcc_HDY!S93+Lcc_HKT!S93+Lcc_CEI!S93</f>
        <v>3144</v>
      </c>
      <c r="T93" s="180">
        <f t="shared" si="232"/>
        <v>5038</v>
      </c>
      <c r="U93" s="77">
        <f>'Lcc_BKK+DMK'!U93+Lcc_CNX!U93+Lcc_HDY!U93+Lcc_HKT!U93+Lcc_CEI!U93</f>
        <v>0</v>
      </c>
      <c r="V93" s="178">
        <f>T93+U93</f>
        <v>5038</v>
      </c>
      <c r="W93" s="78">
        <f>IF(Q93=0,0,((V93/Q93)-1)*100)</f>
        <v>-23.62037598544573</v>
      </c>
    </row>
    <row r="94" spans="12:23" ht="14.25" thickTop="1" thickBot="1" x14ac:dyDescent="0.25">
      <c r="L94" s="79" t="s">
        <v>61</v>
      </c>
      <c r="M94" s="80">
        <f>+M91+M92+M93</f>
        <v>6207</v>
      </c>
      <c r="N94" s="81">
        <f t="shared" ref="N94" si="233">+N91+N92+N93</f>
        <v>10704</v>
      </c>
      <c r="O94" s="179">
        <f t="shared" ref="O94" si="234">+O91+O92+O93</f>
        <v>16911</v>
      </c>
      <c r="P94" s="80">
        <f t="shared" ref="P94" si="235">+P91+P92+P93</f>
        <v>21</v>
      </c>
      <c r="Q94" s="179">
        <f t="shared" ref="Q94" si="236">+Q91+Q92+Q93</f>
        <v>16932</v>
      </c>
      <c r="R94" s="80">
        <f>+R91+R92+R93</f>
        <v>5889</v>
      </c>
      <c r="S94" s="81">
        <f>+S91+S92+S93</f>
        <v>9744</v>
      </c>
      <c r="T94" s="179">
        <f t="shared" si="232"/>
        <v>15633</v>
      </c>
      <c r="U94" s="80">
        <f t="shared" ref="U94" si="237">+U91+U92+U93</f>
        <v>0</v>
      </c>
      <c r="V94" s="179">
        <f t="shared" ref="V94" si="238">+V91+V92+V93</f>
        <v>15633</v>
      </c>
      <c r="W94" s="82">
        <f>IF(Q94=0,0,((V94/Q94)-1)*100)</f>
        <v>-7.6718639262934101</v>
      </c>
    </row>
    <row r="95" spans="12:23" ht="13.5" thickTop="1" x14ac:dyDescent="0.2">
      <c r="L95" s="59" t="s">
        <v>16</v>
      </c>
      <c r="M95" s="75">
        <f>'Lcc_BKK+DMK'!M95+Lcc_CNX!M95+Lcc_HDY!M95+Lcc_HKT!M95+Lcc_CEI!M95</f>
        <v>1840</v>
      </c>
      <c r="N95" s="76">
        <f>'Lcc_BKK+DMK'!N95+Lcc_CNX!N95+Lcc_HDY!N95+Lcc_HKT!N95+Lcc_CEI!N95</f>
        <v>3740</v>
      </c>
      <c r="O95" s="180">
        <f>SUM(M95:N95)</f>
        <v>5580</v>
      </c>
      <c r="P95" s="77">
        <f>'Lcc_BKK+DMK'!P95+Lcc_CNX!P95+Lcc_HDY!P95+Lcc_HKT!P95+Lcc_CEI!P95</f>
        <v>0</v>
      </c>
      <c r="Q95" s="178">
        <f>O95+P95</f>
        <v>5580</v>
      </c>
      <c r="R95" s="75">
        <f>'Lcc_BKK+DMK'!R95+Lcc_CNX!R95+Lcc_HDY!R95+Lcc_HKT!R95+Lcc_CEI!R95</f>
        <v>594</v>
      </c>
      <c r="S95" s="76">
        <f>'Lcc_BKK+DMK'!S95+Lcc_CNX!S95+Lcc_HDY!S95+Lcc_HKT!S95+Lcc_CEI!S95</f>
        <v>1310</v>
      </c>
      <c r="T95" s="180">
        <f>SUM(R95:S95)</f>
        <v>1904</v>
      </c>
      <c r="U95" s="77">
        <f>'Lcc_BKK+DMK'!U95+Lcc_CNX!U95+Lcc_HDY!U95+Lcc_HKT!U95+Lcc_CEI!U95</f>
        <v>0</v>
      </c>
      <c r="V95" s="178">
        <f>T95+U95</f>
        <v>1904</v>
      </c>
      <c r="W95" s="78">
        <f>IF(Q95=0,0,((V95/Q95)-1)*100)</f>
        <v>-65.878136200716852</v>
      </c>
    </row>
    <row r="96" spans="12:23" x14ac:dyDescent="0.2">
      <c r="L96" s="59" t="s">
        <v>66</v>
      </c>
      <c r="M96" s="75">
        <f>'Lcc_BKK+DMK'!M96+Lcc_CNX!M96+Lcc_HDY!M96+Lcc_HKT!M96+Lcc_CEI!M96</f>
        <v>1449</v>
      </c>
      <c r="N96" s="76">
        <f>'Lcc_BKK+DMK'!N96+Lcc_CNX!N96+Lcc_HDY!N96+Lcc_HKT!N96+Lcc_CEI!N96</f>
        <v>4776</v>
      </c>
      <c r="O96" s="180">
        <f t="shared" ref="O96" si="239">SUM(M96:N96)</f>
        <v>6225</v>
      </c>
      <c r="P96" s="77">
        <f>'Lcc_BKK+DMK'!P96+Lcc_CNX!P96+Lcc_HDY!P96+Lcc_HKT!P96+Lcc_CEI!P96</f>
        <v>0</v>
      </c>
      <c r="Q96" s="178">
        <f t="shared" ref="Q96" si="240">O96+P96</f>
        <v>6225</v>
      </c>
      <c r="R96" s="75">
        <f>'Lcc_BKK+DMK'!R96+Lcc_CNX!R96+Lcc_HDY!R96+Lcc_HKT!R96+Lcc_CEI!R96</f>
        <v>304</v>
      </c>
      <c r="S96" s="76">
        <f>'Lcc_BKK+DMK'!S96+Lcc_CNX!S96+Lcc_HDY!S96+Lcc_HKT!S96+Lcc_CEI!S96</f>
        <v>438</v>
      </c>
      <c r="T96" s="180">
        <f t="shared" ref="T96" si="241">SUM(R96:S96)</f>
        <v>742</v>
      </c>
      <c r="U96" s="77">
        <f>'Lcc_BKK+DMK'!U96+Lcc_CNX!U96+Lcc_HDY!U96+Lcc_HKT!U96+Lcc_CEI!U96</f>
        <v>0</v>
      </c>
      <c r="V96" s="178">
        <f t="shared" ref="V96" si="242">T96+U96</f>
        <v>742</v>
      </c>
      <c r="W96" s="78">
        <f t="shared" ref="W96" si="243">IF(Q96=0,0,((V96/Q96)-1)*100)</f>
        <v>-88.080321285140556</v>
      </c>
    </row>
    <row r="97" spans="1:23" ht="13.5" thickBot="1" x14ac:dyDescent="0.25">
      <c r="L97" s="59" t="s">
        <v>18</v>
      </c>
      <c r="M97" s="75">
        <f>'Lcc_BKK+DMK'!M97+Lcc_CNX!M97+Lcc_HDY!M97+Lcc_HKT!M97+Lcc_CEI!M97</f>
        <v>1353</v>
      </c>
      <c r="N97" s="76">
        <f>'Lcc_BKK+DMK'!N97+Lcc_CNX!N97+Lcc_HDY!N97+Lcc_HKT!N97+Lcc_CEI!N97</f>
        <v>3620</v>
      </c>
      <c r="O97" s="180">
        <f>SUM(M97:N97)</f>
        <v>4973</v>
      </c>
      <c r="P97" s="77">
        <f>'Lcc_BKK+DMK'!P97+Lcc_CNX!P97+Lcc_HDY!P97+Lcc_HKT!P97+Lcc_CEI!P97</f>
        <v>0</v>
      </c>
      <c r="Q97" s="178">
        <f>O97+P97</f>
        <v>4973</v>
      </c>
      <c r="R97" s="75">
        <f>'Lcc_BKK+DMK'!R97+Lcc_CNX!R97+Lcc_HDY!R97+Lcc_HKT!R97+Lcc_CEI!R97</f>
        <v>156</v>
      </c>
      <c r="S97" s="76">
        <f>'Lcc_BKK+DMK'!S97+Lcc_CNX!S97+Lcc_HDY!S97+Lcc_HKT!S97+Lcc_CEI!S97</f>
        <v>286</v>
      </c>
      <c r="T97" s="180">
        <f>SUM(R97:S97)</f>
        <v>442</v>
      </c>
      <c r="U97" s="77">
        <f>'Lcc_BKK+DMK'!U97+Lcc_CNX!U97+Lcc_HDY!U97+Lcc_HKT!U97+Lcc_CEI!U97</f>
        <v>0</v>
      </c>
      <c r="V97" s="178">
        <f>T97+U97</f>
        <v>442</v>
      </c>
      <c r="W97" s="78">
        <f>IF(Q97=0,0,((V97/Q97)-1)*100)</f>
        <v>-91.112004826060726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19</v>
      </c>
      <c r="M98" s="85">
        <f>+M95+M96+M97</f>
        <v>4642</v>
      </c>
      <c r="N98" s="85">
        <f t="shared" ref="N98:V98" si="244">+N95+N96+N97</f>
        <v>12136</v>
      </c>
      <c r="O98" s="181">
        <f t="shared" si="244"/>
        <v>16778</v>
      </c>
      <c r="P98" s="86">
        <f t="shared" si="244"/>
        <v>0</v>
      </c>
      <c r="Q98" s="181">
        <f t="shared" si="244"/>
        <v>16778</v>
      </c>
      <c r="R98" s="85">
        <f t="shared" si="244"/>
        <v>1054</v>
      </c>
      <c r="S98" s="85">
        <f t="shared" si="244"/>
        <v>2034</v>
      </c>
      <c r="T98" s="181">
        <f t="shared" si="244"/>
        <v>3088</v>
      </c>
      <c r="U98" s="86">
        <f t="shared" si="244"/>
        <v>0</v>
      </c>
      <c r="V98" s="181">
        <f t="shared" si="244"/>
        <v>3088</v>
      </c>
      <c r="W98" s="87">
        <f>IF(Q98=0,0,((V98/Q98)-1)*100)</f>
        <v>-81.594945762307773</v>
      </c>
    </row>
    <row r="99" spans="1:23" ht="13.5" thickTop="1" x14ac:dyDescent="0.2">
      <c r="L99" s="59" t="s">
        <v>21</v>
      </c>
      <c r="M99" s="75">
        <f>'Lcc_BKK+DMK'!M99+Lcc_CNX!M99+Lcc_HDY!M99+Lcc_HKT!M99+Lcc_CEI!M99</f>
        <v>2224</v>
      </c>
      <c r="N99" s="76">
        <f>'Lcc_BKK+DMK'!N99+Lcc_CNX!N99+Lcc_HDY!N99+Lcc_HKT!N99+Lcc_CEI!N99</f>
        <v>3657</v>
      </c>
      <c r="O99" s="180">
        <f>SUM(M99:N99)</f>
        <v>5881</v>
      </c>
      <c r="P99" s="77">
        <f>'Lcc_BKK+DMK'!P99+Lcc_CNX!P99+Lcc_HDY!P99+Lcc_HKT!P99+Lcc_CEI!P99</f>
        <v>0</v>
      </c>
      <c r="Q99" s="178">
        <f>O99+P99</f>
        <v>5881</v>
      </c>
      <c r="R99" s="75">
        <f>'Lcc_BKK+DMK'!R99+Lcc_CNX!R99+Lcc_HDY!R99+Lcc_HKT!R99+Lcc_CEI!R99</f>
        <v>99</v>
      </c>
      <c r="S99" s="76">
        <f>'Lcc_BKK+DMK'!S99+Lcc_CNX!S99+Lcc_HDY!S99+Lcc_HKT!S99+Lcc_CEI!S99</f>
        <v>190</v>
      </c>
      <c r="T99" s="180">
        <f>SUM(R99:S99)</f>
        <v>289</v>
      </c>
      <c r="U99" s="77">
        <f>'Lcc_BKK+DMK'!U99+Lcc_CNX!U99+Lcc_HDY!U99+Lcc_HKT!U99+Lcc_CEI!U99</f>
        <v>0</v>
      </c>
      <c r="V99" s="178">
        <f>T99+U99</f>
        <v>289</v>
      </c>
      <c r="W99" s="78">
        <f>IF(Q99=0,0,((V99/Q99)-1)*100)</f>
        <v>-95.085869750042505</v>
      </c>
    </row>
    <row r="100" spans="1:23" x14ac:dyDescent="0.2">
      <c r="L100" s="59" t="s">
        <v>22</v>
      </c>
      <c r="M100" s="75">
        <f>'Lcc_BKK+DMK'!M100+Lcc_CNX!M100+Lcc_HDY!M100+Lcc_HKT!M100+Lcc_CEI!M100</f>
        <v>2305</v>
      </c>
      <c r="N100" s="76">
        <f>'Lcc_BKK+DMK'!N100+Lcc_CNX!N100+Lcc_HDY!N100+Lcc_HKT!N100+Lcc_CEI!N100</f>
        <v>3811</v>
      </c>
      <c r="O100" s="180">
        <f>SUM(M100:N100)</f>
        <v>6116</v>
      </c>
      <c r="P100" s="77">
        <f>'Lcc_BKK+DMK'!P100+Lcc_CNX!P100+Lcc_HDY!P100+Lcc_HKT!P100+Lcc_CEI!P100</f>
        <v>0</v>
      </c>
      <c r="Q100" s="178">
        <f>O100+P100</f>
        <v>6116</v>
      </c>
      <c r="R100" s="75">
        <f>'Lcc_BKK+DMK'!R100+Lcc_CNX!R100+Lcc_HDY!R100+Lcc_HKT!R100+Lcc_CEI!R100</f>
        <v>21</v>
      </c>
      <c r="S100" s="76">
        <f>'Lcc_BKK+DMK'!S100+Lcc_CNX!S100+Lcc_HDY!S100+Lcc_HKT!S100+Lcc_CEI!S100</f>
        <v>63</v>
      </c>
      <c r="T100" s="180">
        <f t="shared" ref="T100" si="245">SUM(R100:S100)</f>
        <v>84</v>
      </c>
      <c r="U100" s="77">
        <f>'Lcc_BKK+DMK'!U100+Lcc_CNX!U100+Lcc_HDY!U100+Lcc_HKT!U100+Lcc_CEI!U100</f>
        <v>0</v>
      </c>
      <c r="V100" s="178">
        <f t="shared" ref="V100" si="246">T100+U100</f>
        <v>84</v>
      </c>
      <c r="W100" s="78">
        <f t="shared" ref="W100" si="247">IF(Q100=0,0,((V100/Q100)-1)*100)</f>
        <v>-98.626553302812297</v>
      </c>
    </row>
    <row r="101" spans="1:23" ht="13.5" thickBot="1" x14ac:dyDescent="0.25">
      <c r="L101" s="59" t="s">
        <v>23</v>
      </c>
      <c r="M101" s="75">
        <f>'Lcc_BKK+DMK'!M101+Lcc_CNX!M101+Lcc_HDY!M101+Lcc_HKT!M101+Lcc_CEI!M101</f>
        <v>1402</v>
      </c>
      <c r="N101" s="76">
        <f>'Lcc_BKK+DMK'!N101+Lcc_CNX!N101+Lcc_HDY!N101+Lcc_HKT!N101+Lcc_CEI!N101</f>
        <v>3605</v>
      </c>
      <c r="O101" s="180">
        <f t="shared" ref="O101" si="248">SUM(M101:N101)</f>
        <v>5007</v>
      </c>
      <c r="P101" s="77">
        <f>'Lcc_BKK+DMK'!P101+Lcc_CNX!P101+Lcc_HDY!P101+Lcc_HKT!P101+Lcc_CEI!P101</f>
        <v>0</v>
      </c>
      <c r="Q101" s="178">
        <f t="shared" ref="Q101" si="249">O101+P101</f>
        <v>5007</v>
      </c>
      <c r="R101" s="75">
        <f>'Lcc_BKK+DMK'!R101+Lcc_CNX!R101+Lcc_HDY!R101+Lcc_HKT!R101+Lcc_CEI!R101</f>
        <v>35</v>
      </c>
      <c r="S101" s="76">
        <f>'Lcc_BKK+DMK'!S101+Lcc_CNX!S101+Lcc_HDY!S101+Lcc_HKT!S101+Lcc_CEI!S101</f>
        <v>58</v>
      </c>
      <c r="T101" s="180">
        <f t="shared" ref="T101" si="250">SUM(R101:S101)</f>
        <v>93</v>
      </c>
      <c r="U101" s="77">
        <f>'Lcc_BKK+DMK'!U101+Lcc_CNX!U101+Lcc_HDY!U101+Lcc_HKT!U101+Lcc_CEI!U101</f>
        <v>0</v>
      </c>
      <c r="V101" s="178">
        <f t="shared" ref="V101" si="251">T101+U101</f>
        <v>93</v>
      </c>
      <c r="W101" s="78">
        <f>IF(Q101=0,0,((V101/Q101)-1)*100)</f>
        <v>-98.142600359496697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40</v>
      </c>
      <c r="M102" s="85">
        <f>+M99+M100+M101</f>
        <v>5931</v>
      </c>
      <c r="N102" s="85">
        <f t="shared" ref="N102:V102" si="252">+N99+N100+N101</f>
        <v>11073</v>
      </c>
      <c r="O102" s="181">
        <f t="shared" si="252"/>
        <v>17004</v>
      </c>
      <c r="P102" s="86">
        <f t="shared" si="252"/>
        <v>0</v>
      </c>
      <c r="Q102" s="181">
        <f t="shared" si="252"/>
        <v>17004</v>
      </c>
      <c r="R102" s="85">
        <f t="shared" si="252"/>
        <v>155</v>
      </c>
      <c r="S102" s="85">
        <f t="shared" si="252"/>
        <v>311</v>
      </c>
      <c r="T102" s="181">
        <f t="shared" si="252"/>
        <v>466</v>
      </c>
      <c r="U102" s="86">
        <f t="shared" si="252"/>
        <v>0</v>
      </c>
      <c r="V102" s="181">
        <f t="shared" si="252"/>
        <v>466</v>
      </c>
      <c r="W102" s="87">
        <f>IF(Q102=0,0,((V102/Q102)-1)*100)</f>
        <v>-97.259468360385796</v>
      </c>
    </row>
    <row r="103" spans="1:23" ht="14.25" thickTop="1" thickBot="1" x14ac:dyDescent="0.25">
      <c r="L103" s="79" t="s">
        <v>62</v>
      </c>
      <c r="M103" s="80">
        <f>+M94+M98+M102</f>
        <v>16780</v>
      </c>
      <c r="N103" s="81">
        <f t="shared" ref="N103:V103" si="253">+N94+N98+N102</f>
        <v>33913</v>
      </c>
      <c r="O103" s="175">
        <f t="shared" si="253"/>
        <v>50693</v>
      </c>
      <c r="P103" s="80">
        <f t="shared" si="253"/>
        <v>21</v>
      </c>
      <c r="Q103" s="175">
        <f t="shared" si="253"/>
        <v>50714</v>
      </c>
      <c r="R103" s="80">
        <f t="shared" si="253"/>
        <v>7098</v>
      </c>
      <c r="S103" s="81">
        <f t="shared" si="253"/>
        <v>12089</v>
      </c>
      <c r="T103" s="175">
        <f t="shared" si="253"/>
        <v>19187</v>
      </c>
      <c r="U103" s="80">
        <f t="shared" si="253"/>
        <v>0</v>
      </c>
      <c r="V103" s="175">
        <f t="shared" si="253"/>
        <v>19187</v>
      </c>
      <c r="W103" s="82">
        <f t="shared" ref="W103" si="254">IF(Q103=0,0,((V103/Q103)-1)*100)</f>
        <v>-62.166265725440709</v>
      </c>
    </row>
    <row r="104" spans="1:23" ht="14.25" thickTop="1" thickBot="1" x14ac:dyDescent="0.25">
      <c r="L104" s="79" t="s">
        <v>63</v>
      </c>
      <c r="M104" s="80">
        <f>+M90+M94+M98+M102</f>
        <v>23379</v>
      </c>
      <c r="N104" s="81">
        <f t="shared" ref="N104:V104" si="255">+N90+N94+N98+N102</f>
        <v>47140</v>
      </c>
      <c r="O104" s="175">
        <f t="shared" si="255"/>
        <v>70519</v>
      </c>
      <c r="P104" s="80">
        <f t="shared" si="255"/>
        <v>27</v>
      </c>
      <c r="Q104" s="175">
        <f t="shared" si="255"/>
        <v>70546</v>
      </c>
      <c r="R104" s="80">
        <f t="shared" si="255"/>
        <v>15546</v>
      </c>
      <c r="S104" s="81">
        <f t="shared" si="255"/>
        <v>25280</v>
      </c>
      <c r="T104" s="175">
        <f t="shared" si="255"/>
        <v>40826</v>
      </c>
      <c r="U104" s="80">
        <f t="shared" si="255"/>
        <v>9</v>
      </c>
      <c r="V104" s="175">
        <f t="shared" si="255"/>
        <v>40835</v>
      </c>
      <c r="W104" s="82">
        <f>IF(Q104=0,0,((V104/Q104)-1)*100)</f>
        <v>-42.115782609928274</v>
      </c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27" t="s">
        <v>41</v>
      </c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9"/>
    </row>
    <row r="107" spans="1:23" ht="13.5" thickBot="1" x14ac:dyDescent="0.25">
      <c r="L107" s="521" t="s">
        <v>44</v>
      </c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3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524" t="s">
        <v>64</v>
      </c>
      <c r="N109" s="525"/>
      <c r="O109" s="525"/>
      <c r="P109" s="525"/>
      <c r="Q109" s="526"/>
      <c r="R109" s="524" t="s">
        <v>65</v>
      </c>
      <c r="S109" s="525"/>
      <c r="T109" s="525"/>
      <c r="U109" s="525"/>
      <c r="V109" s="526"/>
      <c r="W109" s="311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f>+'Lcc_BKK+DMK'!M113+Lcc_CNX!M113+Lcc_HDY!M113+Lcc_HKT!M113+Lcc_CEI!M113</f>
        <v>666</v>
      </c>
      <c r="N113" s="76">
        <f>+'Lcc_BKK+DMK'!N113+Lcc_CNX!N113+Lcc_HDY!N113+Lcc_HKT!N113+Lcc_CEI!N113</f>
        <v>691</v>
      </c>
      <c r="O113" s="180">
        <f>SUM(M113:N113)</f>
        <v>1357</v>
      </c>
      <c r="P113" s="77">
        <f>+'Lcc_BKK+DMK'!P113+Lcc_CNX!P113+Lcc_HDY!P113+Lcc_HKT!P113+Lcc_CEI!P113</f>
        <v>0</v>
      </c>
      <c r="Q113" s="178">
        <f>O113+P113</f>
        <v>1357</v>
      </c>
      <c r="R113" s="75">
        <f>+'Lcc_BKK+DMK'!R113+Lcc_CNX!R113+Lcc_HDY!R113+Lcc_HKT!R113+Lcc_CEI!R113</f>
        <v>437.80200000000002</v>
      </c>
      <c r="S113" s="76">
        <f>+'Lcc_BKK+DMK'!S113+Lcc_CNX!S113+Lcc_HDY!S113+Lcc_HKT!S113+Lcc_CEI!S113</f>
        <v>591.51800000000003</v>
      </c>
      <c r="T113" s="180">
        <f>SUM(R113:S113)</f>
        <v>1029.3200000000002</v>
      </c>
      <c r="U113" s="77">
        <f>+'Lcc_BKK+DMK'!U113+Lcc_CNX!U113+Lcc_HDY!U113+Lcc_HKT!U113+Lcc_CEI!U113</f>
        <v>0</v>
      </c>
      <c r="V113" s="178">
        <f>T113+U113</f>
        <v>1029.3200000000002</v>
      </c>
      <c r="W113" s="78">
        <f>IF(Q113=0,0,((V113/Q113)-1)*100)</f>
        <v>-24.147383935151055</v>
      </c>
    </row>
    <row r="114" spans="1:23" x14ac:dyDescent="0.2">
      <c r="L114" s="59" t="s">
        <v>11</v>
      </c>
      <c r="M114" s="75">
        <f>+'Lcc_BKK+DMK'!M114+Lcc_CNX!M114+Lcc_HDY!M114+Lcc_HKT!M114+Lcc_CEI!M114</f>
        <v>653</v>
      </c>
      <c r="N114" s="76">
        <f>+'Lcc_BKK+DMK'!N114+Lcc_CNX!N114+Lcc_HDY!N114+Lcc_HKT!N114+Lcc_CEI!N114</f>
        <v>706</v>
      </c>
      <c r="O114" s="180">
        <f t="shared" ref="O114:O115" si="256">SUM(M114:N114)</f>
        <v>1359</v>
      </c>
      <c r="P114" s="77">
        <f>+'Lcc_BKK+DMK'!P114+Lcc_CNX!P114+Lcc_HDY!P114+Lcc_HKT!P114+Lcc_CEI!P114</f>
        <v>0</v>
      </c>
      <c r="Q114" s="178">
        <f t="shared" ref="Q114:Q115" si="257">O114+P114</f>
        <v>1359</v>
      </c>
      <c r="R114" s="75">
        <f>+'Lcc_BKK+DMK'!R114+Lcc_CNX!R114+Lcc_HDY!R114+Lcc_HKT!R114+Lcc_CEI!R114</f>
        <v>508</v>
      </c>
      <c r="S114" s="76">
        <f>+'Lcc_BKK+DMK'!S114+Lcc_CNX!S114+Lcc_HDY!S114+Lcc_HKT!S114+Lcc_CEI!S114</f>
        <v>635</v>
      </c>
      <c r="T114" s="180">
        <f t="shared" ref="T114:T115" si="258">SUM(R114:S114)</f>
        <v>1143</v>
      </c>
      <c r="U114" s="77">
        <f>+'Lcc_BKK+DMK'!U114+Lcc_CNX!U114+Lcc_HDY!U114+Lcc_HKT!U114+Lcc_CEI!U114</f>
        <v>0</v>
      </c>
      <c r="V114" s="178">
        <f t="shared" ref="V114:V115" si="259">T114+U114</f>
        <v>1143</v>
      </c>
      <c r="W114" s="78">
        <f t="shared" ref="W114:W115" si="260">IF(Q114=0,0,((V114/Q114)-1)*100)</f>
        <v>-15.894039735099341</v>
      </c>
    </row>
    <row r="115" spans="1:23" ht="13.5" thickBot="1" x14ac:dyDescent="0.25">
      <c r="L115" s="64" t="s">
        <v>12</v>
      </c>
      <c r="M115" s="75">
        <f>+'Lcc_BKK+DMK'!M115+Lcc_CNX!M115+Lcc_HDY!M115+Lcc_HKT!M115+Lcc_CEI!M115</f>
        <v>608</v>
      </c>
      <c r="N115" s="76">
        <f>+'Lcc_BKK+DMK'!N115+Lcc_CNX!N115+Lcc_HDY!N115+Lcc_HKT!N115+Lcc_CEI!N115</f>
        <v>767</v>
      </c>
      <c r="O115" s="180">
        <f t="shared" si="256"/>
        <v>1375</v>
      </c>
      <c r="P115" s="77">
        <f>+'Lcc_BKK+DMK'!P115+Lcc_CNX!P115+Lcc_HDY!P115+Lcc_HKT!P115+Lcc_CEI!P115</f>
        <v>0</v>
      </c>
      <c r="Q115" s="178">
        <f t="shared" si="257"/>
        <v>1375</v>
      </c>
      <c r="R115" s="75">
        <f>+'Lcc_BKK+DMK'!R115+Lcc_CNX!R115+Lcc_HDY!R115+Lcc_HKT!R115+Lcc_CEI!R115</f>
        <v>569</v>
      </c>
      <c r="S115" s="76">
        <f>+'Lcc_BKK+DMK'!S115+Lcc_CNX!S115+Lcc_HDY!S115+Lcc_HKT!S115+Lcc_CEI!S115</f>
        <v>674</v>
      </c>
      <c r="T115" s="180">
        <f t="shared" si="258"/>
        <v>1243</v>
      </c>
      <c r="U115" s="77">
        <f>+'Lcc_BKK+DMK'!U115+Lcc_CNX!U115+Lcc_HDY!U115+Lcc_HKT!U115+Lcc_CEI!U115</f>
        <v>0</v>
      </c>
      <c r="V115" s="178">
        <f t="shared" si="259"/>
        <v>1243</v>
      </c>
      <c r="W115" s="78">
        <f t="shared" si="260"/>
        <v>-9.5999999999999979</v>
      </c>
    </row>
    <row r="116" spans="1:23" ht="14.25" thickTop="1" thickBot="1" x14ac:dyDescent="0.25">
      <c r="L116" s="79" t="s">
        <v>57</v>
      </c>
      <c r="M116" s="80">
        <f t="shared" ref="M116:V116" si="261">+M113+M114+M115</f>
        <v>1927</v>
      </c>
      <c r="N116" s="81">
        <f t="shared" si="261"/>
        <v>2164</v>
      </c>
      <c r="O116" s="179">
        <f t="shared" si="261"/>
        <v>4091</v>
      </c>
      <c r="P116" s="80">
        <f t="shared" si="261"/>
        <v>0</v>
      </c>
      <c r="Q116" s="179">
        <f t="shared" si="261"/>
        <v>4091</v>
      </c>
      <c r="R116" s="80">
        <f t="shared" si="261"/>
        <v>1514.8020000000001</v>
      </c>
      <c r="S116" s="81">
        <f t="shared" si="261"/>
        <v>1900.518</v>
      </c>
      <c r="T116" s="179">
        <f t="shared" si="261"/>
        <v>3415.32</v>
      </c>
      <c r="U116" s="80">
        <f t="shared" si="261"/>
        <v>0</v>
      </c>
      <c r="V116" s="179">
        <f t="shared" si="261"/>
        <v>3415.32</v>
      </c>
      <c r="W116" s="82">
        <f t="shared" ref="W116:W117" si="262">IF(Q116=0,0,((V116/Q116)-1)*100)</f>
        <v>-16.516255194329009</v>
      </c>
    </row>
    <row r="117" spans="1:23" ht="13.5" thickTop="1" x14ac:dyDescent="0.2">
      <c r="L117" s="59" t="s">
        <v>13</v>
      </c>
      <c r="M117" s="75">
        <f>+'Lcc_BKK+DMK'!M117+Lcc_CNX!M117+Lcc_HDY!M117+Lcc_HKT!M117+Lcc_CEI!M117</f>
        <v>692</v>
      </c>
      <c r="N117" s="76">
        <f>+'Lcc_BKK+DMK'!N117+Lcc_CNX!N117+Lcc_HDY!N117+Lcc_HKT!N117+Lcc_CEI!N117</f>
        <v>855</v>
      </c>
      <c r="O117" s="180">
        <f t="shared" ref="O117" si="263">SUM(M117:N117)</f>
        <v>1547</v>
      </c>
      <c r="P117" s="77">
        <f>+'Lcc_BKK+DMK'!P117+Lcc_CNX!P117+Lcc_HDY!P117+Lcc_HKT!P117+Lcc_CEI!P117</f>
        <v>0</v>
      </c>
      <c r="Q117" s="178">
        <f t="shared" ref="Q117" si="264">O117+P117</f>
        <v>1547</v>
      </c>
      <c r="R117" s="75">
        <f>+'Lcc_BKK+DMK'!R117+Lcc_CNX!R117+Lcc_HDY!R117+Lcc_HKT!R117+Lcc_CEI!R117</f>
        <v>478.71899999999999</v>
      </c>
      <c r="S117" s="76">
        <f>+'Lcc_BKK+DMK'!S117+Lcc_CNX!S117+Lcc_HDY!S117+Lcc_HKT!S117+Lcc_CEI!S117</f>
        <v>652.29899999999998</v>
      </c>
      <c r="T117" s="180">
        <f t="shared" ref="T117" si="265">SUM(R117:S117)</f>
        <v>1131.018</v>
      </c>
      <c r="U117" s="77">
        <f>+'Lcc_BKK+DMK'!U117+Lcc_CNX!U117+Lcc_HDY!U117+Lcc_HKT!U117+Lcc_CEI!U117</f>
        <v>0</v>
      </c>
      <c r="V117" s="178">
        <f t="shared" ref="V117" si="266">T117+U117</f>
        <v>1131.018</v>
      </c>
      <c r="W117" s="78">
        <f t="shared" si="262"/>
        <v>-26.889592760180992</v>
      </c>
    </row>
    <row r="118" spans="1:23" x14ac:dyDescent="0.2">
      <c r="L118" s="59" t="s">
        <v>14</v>
      </c>
      <c r="M118" s="75">
        <f>+'Lcc_BKK+DMK'!M118+Lcc_CNX!M118+Lcc_HDY!M118+Lcc_HKT!M118+Lcc_CEI!M118</f>
        <v>594</v>
      </c>
      <c r="N118" s="76">
        <f>+'Lcc_BKK+DMK'!N118+Lcc_CNX!N118+Lcc_HDY!N118+Lcc_HKT!N118+Lcc_CEI!N118</f>
        <v>764</v>
      </c>
      <c r="O118" s="180">
        <f>SUM(M118:N118)</f>
        <v>1358</v>
      </c>
      <c r="P118" s="77">
        <f>+'Lcc_BKK+DMK'!P118+Lcc_CNX!P118+Lcc_HDY!P118+Lcc_HKT!P118+Lcc_CEI!P118</f>
        <v>0</v>
      </c>
      <c r="Q118" s="178">
        <f>O118+P118</f>
        <v>1358</v>
      </c>
      <c r="R118" s="75">
        <f>+'Lcc_BKK+DMK'!R118+Lcc_CNX!R118+Lcc_HDY!R118+Lcc_HKT!R118+Lcc_CEI!R118</f>
        <v>498</v>
      </c>
      <c r="S118" s="76">
        <f>+'Lcc_BKK+DMK'!S118+Lcc_CNX!S118+Lcc_HDY!S118+Lcc_HKT!S118+Lcc_CEI!S118</f>
        <v>617</v>
      </c>
      <c r="T118" s="180">
        <f>SUM(R118:S118)</f>
        <v>1115</v>
      </c>
      <c r="U118" s="77">
        <f>+'Lcc_BKK+DMK'!U118+Lcc_CNX!U118+Lcc_HDY!U118+Lcc_HKT!U118+Lcc_CEI!U118</f>
        <v>0</v>
      </c>
      <c r="V118" s="178">
        <f>T118+U118</f>
        <v>1115</v>
      </c>
      <c r="W118" s="78">
        <f>IF(Q118=0,0,((V118/Q118)-1)*100)</f>
        <v>-17.893961708394702</v>
      </c>
    </row>
    <row r="119" spans="1:23" ht="13.5" thickBot="1" x14ac:dyDescent="0.25">
      <c r="L119" s="59" t="s">
        <v>15</v>
      </c>
      <c r="M119" s="75">
        <f>+'Lcc_BKK+DMK'!M119+Lcc_CNX!M119+Lcc_HDY!M119+Lcc_HKT!M119+Lcc_CEI!M119</f>
        <v>679</v>
      </c>
      <c r="N119" s="76">
        <f>+'Lcc_BKK+DMK'!N119+Lcc_CNX!N119+Lcc_HDY!N119+Lcc_HKT!N119+Lcc_CEI!N119</f>
        <v>790</v>
      </c>
      <c r="O119" s="180">
        <f>SUM(M119:N119)</f>
        <v>1469</v>
      </c>
      <c r="P119" s="77">
        <f>+'Lcc_BKK+DMK'!P119+Lcc_CNX!P119+Lcc_HDY!P119+Lcc_HKT!P119+Lcc_CEI!P119</f>
        <v>0</v>
      </c>
      <c r="Q119" s="178">
        <f>O119+P119</f>
        <v>1469</v>
      </c>
      <c r="R119" s="75">
        <f>+'Lcc_BKK+DMK'!R119+Lcc_CNX!R119+Lcc_HDY!R119+Lcc_HKT!R119+Lcc_CEI!R119</f>
        <v>409.23500000000001</v>
      </c>
      <c r="S119" s="76">
        <f>+'Lcc_BKK+DMK'!S119+Lcc_CNX!S119+Lcc_HDY!S119+Lcc_HKT!S119+Lcc_CEI!S119</f>
        <v>479.51700000000005</v>
      </c>
      <c r="T119" s="180">
        <f>SUM(R119:S119)</f>
        <v>888.75200000000007</v>
      </c>
      <c r="U119" s="77">
        <f>+'Lcc_BKK+DMK'!U119+Lcc_CNX!U119+Lcc_HDY!U119+Lcc_HKT!U119+Lcc_CEI!U119</f>
        <v>0</v>
      </c>
      <c r="V119" s="178">
        <f>T119+U119</f>
        <v>888.75200000000007</v>
      </c>
      <c r="W119" s="78">
        <f>IF(Q119=0,0,((V119/Q119)-1)*100)</f>
        <v>-39.499523485364186</v>
      </c>
    </row>
    <row r="120" spans="1:23" ht="14.25" thickTop="1" thickBot="1" x14ac:dyDescent="0.25">
      <c r="L120" s="79" t="s">
        <v>61</v>
      </c>
      <c r="M120" s="80">
        <f>+M117+M118+M119</f>
        <v>1965</v>
      </c>
      <c r="N120" s="81">
        <f t="shared" ref="N120:V120" si="267">+N117+N118+N119</f>
        <v>2409</v>
      </c>
      <c r="O120" s="179">
        <f t="shared" si="267"/>
        <v>4374</v>
      </c>
      <c r="P120" s="80">
        <f t="shared" si="267"/>
        <v>0</v>
      </c>
      <c r="Q120" s="179">
        <f t="shared" si="267"/>
        <v>4374</v>
      </c>
      <c r="R120" s="80">
        <f>+R117+R118+R119</f>
        <v>1385.9540000000002</v>
      </c>
      <c r="S120" s="81">
        <f>+S117+S118+S119</f>
        <v>1748.816</v>
      </c>
      <c r="T120" s="179">
        <f t="shared" si="267"/>
        <v>3134.77</v>
      </c>
      <c r="U120" s="80">
        <f t="shared" si="267"/>
        <v>0</v>
      </c>
      <c r="V120" s="179">
        <f t="shared" si="267"/>
        <v>3134.77</v>
      </c>
      <c r="W120" s="82">
        <f>IF(Q120=0,0,((V120/Q120)-1)*100)</f>
        <v>-28.331732967535437</v>
      </c>
    </row>
    <row r="121" spans="1:23" ht="13.5" thickTop="1" x14ac:dyDescent="0.2">
      <c r="L121" s="59" t="s">
        <v>16</v>
      </c>
      <c r="M121" s="75">
        <f>+'Lcc_BKK+DMK'!M121+Lcc_CNX!M121+Lcc_HDY!M121+Lcc_HKT!M121+Lcc_CEI!M121</f>
        <v>486</v>
      </c>
      <c r="N121" s="76">
        <f>+'Lcc_BKK+DMK'!N121+Lcc_CNX!N121+Lcc_HDY!N121+Lcc_HKT!N121+Lcc_CEI!N121</f>
        <v>526</v>
      </c>
      <c r="O121" s="180">
        <f>SUM(M121:N121)</f>
        <v>1012</v>
      </c>
      <c r="P121" s="77">
        <f>+'Lcc_BKK+DMK'!P121+Lcc_CNX!P121+Lcc_HDY!P121+Lcc_HKT!P121+Lcc_CEI!P121</f>
        <v>0</v>
      </c>
      <c r="Q121" s="178">
        <f>O121+P121</f>
        <v>1012</v>
      </c>
      <c r="R121" s="75">
        <f>+'Lcc_BKK+DMK'!R121+Lcc_CNX!R121+Lcc_HDY!R121+Lcc_HKT!R121+Lcc_CEI!R121</f>
        <v>159</v>
      </c>
      <c r="S121" s="76">
        <f>+'Lcc_BKK+DMK'!S121+Lcc_CNX!S121+Lcc_HDY!S121+Lcc_HKT!S121+Lcc_CEI!S121</f>
        <v>167</v>
      </c>
      <c r="T121" s="180">
        <f>SUM(R121:S121)</f>
        <v>326</v>
      </c>
      <c r="U121" s="77">
        <f>+'Lcc_BKK+DMK'!U121+Lcc_CNX!U121+Lcc_HDY!U121+Lcc_HKT!U121+Lcc_CEI!U121</f>
        <v>2</v>
      </c>
      <c r="V121" s="178">
        <f>T121+U121</f>
        <v>328</v>
      </c>
      <c r="W121" s="78">
        <f>IF(Q121=0,0,((V121/Q121)-1)*100)</f>
        <v>-67.588932806324109</v>
      </c>
    </row>
    <row r="122" spans="1:23" x14ac:dyDescent="0.2">
      <c r="L122" s="59" t="s">
        <v>66</v>
      </c>
      <c r="M122" s="75">
        <f>+'Lcc_BKK+DMK'!M122+Lcc_CNX!M122+Lcc_HDY!M122+Lcc_HKT!M122+Lcc_CEI!M122</f>
        <v>476</v>
      </c>
      <c r="N122" s="76">
        <f>+'Lcc_BKK+DMK'!N122+Lcc_CNX!N122+Lcc_HDY!N122+Lcc_HKT!N122+Lcc_CEI!N122</f>
        <v>461</v>
      </c>
      <c r="O122" s="180">
        <f t="shared" ref="O122" si="268">SUM(M122:N122)</f>
        <v>937</v>
      </c>
      <c r="P122" s="77">
        <f>+'Lcc_BKK+DMK'!P122+Lcc_CNX!P122+Lcc_HDY!P122+Lcc_HKT!P122+Lcc_CEI!P122</f>
        <v>0</v>
      </c>
      <c r="Q122" s="178">
        <f t="shared" ref="Q122" si="269">O122+P122</f>
        <v>937</v>
      </c>
      <c r="R122" s="75">
        <f>+'Lcc_BKK+DMK'!R122+Lcc_CNX!R122+Lcc_HDY!R122+Lcc_HKT!R122+Lcc_CEI!R122</f>
        <v>242</v>
      </c>
      <c r="S122" s="76">
        <f>+'Lcc_BKK+DMK'!S122+Lcc_CNX!S122+Lcc_HDY!S122+Lcc_HKT!S122+Lcc_CEI!S122</f>
        <v>288</v>
      </c>
      <c r="T122" s="180">
        <f t="shared" ref="T122" si="270">SUM(R122:S122)</f>
        <v>530</v>
      </c>
      <c r="U122" s="77">
        <f>+'Lcc_BKK+DMK'!U122+Lcc_CNX!U122+Lcc_HDY!U122+Lcc_HKT!U122+Lcc_CEI!U122</f>
        <v>0</v>
      </c>
      <c r="V122" s="178">
        <f t="shared" ref="V122" si="271">T122+U122</f>
        <v>530</v>
      </c>
      <c r="W122" s="78">
        <f t="shared" ref="W122" si="272">IF(Q122=0,0,((V122/Q122)-1)*100)</f>
        <v>-43.436499466382074</v>
      </c>
    </row>
    <row r="123" spans="1:23" ht="13.5" thickBot="1" x14ac:dyDescent="0.25">
      <c r="L123" s="59" t="s">
        <v>18</v>
      </c>
      <c r="M123" s="75">
        <f>+'Lcc_BKK+DMK'!M123+Lcc_CNX!M123+Lcc_HDY!M123+Lcc_HKT!M123+Lcc_CEI!M123</f>
        <v>411</v>
      </c>
      <c r="N123" s="76">
        <f>+'Lcc_BKK+DMK'!N123+Lcc_CNX!N123+Lcc_HDY!N123+Lcc_HKT!N123+Lcc_CEI!N123</f>
        <v>449</v>
      </c>
      <c r="O123" s="180">
        <f>SUM(M123:N123)</f>
        <v>860</v>
      </c>
      <c r="P123" s="77">
        <f>+'Lcc_BKK+DMK'!P123+Lcc_CNX!P123+Lcc_HDY!P123+Lcc_HKT!P123+Lcc_CEI!P123</f>
        <v>0</v>
      </c>
      <c r="Q123" s="178">
        <f>O123+P123</f>
        <v>860</v>
      </c>
      <c r="R123" s="75">
        <f>+'Lcc_BKK+DMK'!R123+Lcc_CNX!R123+Lcc_HDY!R123+Lcc_HKT!R123+Lcc_CEI!R123</f>
        <v>250</v>
      </c>
      <c r="S123" s="76">
        <f>+'Lcc_BKK+DMK'!S123+Lcc_CNX!S123+Lcc_HDY!S123+Lcc_HKT!S123+Lcc_CEI!S123</f>
        <v>288</v>
      </c>
      <c r="T123" s="180">
        <f>SUM(R123:S123)</f>
        <v>538</v>
      </c>
      <c r="U123" s="77">
        <f>+'Lcc_BKK+DMK'!U123+Lcc_CNX!U123+Lcc_HDY!U123+Lcc_HKT!U123+Lcc_CEI!U123</f>
        <v>0</v>
      </c>
      <c r="V123" s="178">
        <f>T123+U123</f>
        <v>538</v>
      </c>
      <c r="W123" s="78">
        <f>IF(Q123=0,0,((V123/Q123)-1)*100)</f>
        <v>-37.441860465116285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19</v>
      </c>
      <c r="M124" s="85">
        <f>+M121+M122+M123</f>
        <v>1373</v>
      </c>
      <c r="N124" s="85">
        <f t="shared" ref="N124" si="273">+N121+N122+N123</f>
        <v>1436</v>
      </c>
      <c r="O124" s="181">
        <f t="shared" ref="O124" si="274">+O121+O122+O123</f>
        <v>2809</v>
      </c>
      <c r="P124" s="86">
        <f t="shared" ref="P124" si="275">+P121+P122+P123</f>
        <v>0</v>
      </c>
      <c r="Q124" s="181">
        <f t="shared" ref="Q124" si="276">+Q121+Q122+Q123</f>
        <v>2809</v>
      </c>
      <c r="R124" s="85">
        <f t="shared" ref="R124" si="277">+R121+R122+R123</f>
        <v>651</v>
      </c>
      <c r="S124" s="85">
        <f t="shared" ref="S124" si="278">+S121+S122+S123</f>
        <v>743</v>
      </c>
      <c r="T124" s="181">
        <f t="shared" ref="T124" si="279">+T121+T122+T123</f>
        <v>1394</v>
      </c>
      <c r="U124" s="86">
        <f t="shared" ref="U124" si="280">+U121+U122+U123</f>
        <v>2</v>
      </c>
      <c r="V124" s="181">
        <f t="shared" ref="V124" si="281">+V121+V122+V123</f>
        <v>1396</v>
      </c>
      <c r="W124" s="87">
        <f>IF(Q124=0,0,((V124/Q124)-1)*100)</f>
        <v>-50.302598789604836</v>
      </c>
    </row>
    <row r="125" spans="1:23" ht="13.5" thickTop="1" x14ac:dyDescent="0.2">
      <c r="A125" s="324"/>
      <c r="K125" s="324"/>
      <c r="L125" s="59" t="s">
        <v>21</v>
      </c>
      <c r="M125" s="75">
        <f>+'Lcc_BKK+DMK'!M125+Lcc_CNX!M125+Lcc_HDY!M125+Lcc_HKT!M125+Lcc_CEI!M125</f>
        <v>547.55799999999999</v>
      </c>
      <c r="N125" s="76">
        <f>+'Lcc_BKK+DMK'!N125+Lcc_CNX!N125+Lcc_HDY!N125+Lcc_HKT!N125+Lcc_CEI!N125</f>
        <v>496.03199999999998</v>
      </c>
      <c r="O125" s="180">
        <f>SUM(M125:N125)</f>
        <v>1043.5899999999999</v>
      </c>
      <c r="P125" s="77">
        <f>+'Lcc_BKK+DMK'!P125+Lcc_CNX!P125+Lcc_HDY!P125+Lcc_HKT!P125+Lcc_CEI!P125</f>
        <v>0</v>
      </c>
      <c r="Q125" s="178">
        <f>O125+P125</f>
        <v>1043.5899999999999</v>
      </c>
      <c r="R125" s="75">
        <f>+'Lcc_BKK+DMK'!R125+Lcc_CNX!R125+Lcc_HDY!R125+Lcc_HKT!R125+Lcc_CEI!R125</f>
        <v>321</v>
      </c>
      <c r="S125" s="76">
        <f>+'Lcc_BKK+DMK'!S125+Lcc_CNX!S125+Lcc_HDY!S125+Lcc_HKT!S125+Lcc_CEI!S125</f>
        <v>415</v>
      </c>
      <c r="T125" s="180">
        <f>SUM(R125:S125)</f>
        <v>736</v>
      </c>
      <c r="U125" s="77">
        <f>+'Lcc_BKK+DMK'!U125+Lcc_CNX!U125+Lcc_HDY!U125+Lcc_HKT!U125+Lcc_CEI!U125</f>
        <v>0</v>
      </c>
      <c r="V125" s="178">
        <f>T125+U125</f>
        <v>736</v>
      </c>
      <c r="W125" s="78">
        <f>IF(Q125=0,0,((V125/Q125)-1)*100)</f>
        <v>-29.474218802403239</v>
      </c>
    </row>
    <row r="126" spans="1:23" x14ac:dyDescent="0.2">
      <c r="A126" s="324"/>
      <c r="K126" s="324"/>
      <c r="L126" s="59" t="s">
        <v>22</v>
      </c>
      <c r="M126" s="75">
        <f>+'Lcc_BKK+DMK'!M126+Lcc_CNX!M126+Lcc_HDY!M126+Lcc_HKT!M126+Lcc_CEI!M126</f>
        <v>530.995</v>
      </c>
      <c r="N126" s="76">
        <f>+'Lcc_BKK+DMK'!N126+Lcc_CNX!N126+Lcc_HDY!N126+Lcc_HKT!N126+Lcc_CEI!N126</f>
        <v>576.67200000000003</v>
      </c>
      <c r="O126" s="180">
        <f>SUM(M126:N126)</f>
        <v>1107.6669999999999</v>
      </c>
      <c r="P126" s="77">
        <f>+'Lcc_BKK+DMK'!P126+Lcc_CNX!P126+Lcc_HDY!P126+Lcc_HKT!P126+Lcc_CEI!P126</f>
        <v>0</v>
      </c>
      <c r="Q126" s="178">
        <f>O126+P126</f>
        <v>1107.6669999999999</v>
      </c>
      <c r="R126" s="75">
        <f>+'Lcc_BKK+DMK'!R126+Lcc_CNX!R126+Lcc_HDY!R126+Lcc_HKT!R126+Lcc_CEI!R126</f>
        <v>310</v>
      </c>
      <c r="S126" s="76">
        <f>+'Lcc_BKK+DMK'!S126+Lcc_CNX!S126+Lcc_HDY!S126+Lcc_HKT!S126+Lcc_CEI!S126</f>
        <v>421</v>
      </c>
      <c r="T126" s="180">
        <f t="shared" ref="T126" si="282">SUM(R126:S126)</f>
        <v>731</v>
      </c>
      <c r="U126" s="77">
        <f>+'Lcc_BKK+DMK'!U126+Lcc_CNX!U126+Lcc_HDY!U126+Lcc_HKT!U126+Lcc_CEI!U126</f>
        <v>0</v>
      </c>
      <c r="V126" s="178">
        <f t="shared" ref="V126" si="283">T126+U126</f>
        <v>731</v>
      </c>
      <c r="W126" s="78">
        <f t="shared" ref="W126" si="284">IF(Q126=0,0,((V126/Q126)-1)*100)</f>
        <v>-34.005436651990173</v>
      </c>
    </row>
    <row r="127" spans="1:23" ht="13.5" thickBot="1" x14ac:dyDescent="0.25">
      <c r="A127" s="324"/>
      <c r="K127" s="324"/>
      <c r="L127" s="59" t="s">
        <v>23</v>
      </c>
      <c r="M127" s="75">
        <f>+'Lcc_BKK+DMK'!M127+Lcc_CNX!M127+Lcc_HDY!M127+Lcc_HKT!M127+Lcc_CEI!M127</f>
        <v>381</v>
      </c>
      <c r="N127" s="76">
        <f>+'Lcc_BKK+DMK'!N127+Lcc_CNX!N127+Lcc_HDY!N127+Lcc_HKT!N127+Lcc_CEI!N127</f>
        <v>478</v>
      </c>
      <c r="O127" s="180">
        <f t="shared" ref="O127" si="285">SUM(M127:N127)</f>
        <v>859</v>
      </c>
      <c r="P127" s="77">
        <f>+'Lcc_BKK+DMK'!P127+Lcc_CNX!P127+Lcc_HDY!P127+Lcc_HKT!P127+Lcc_CEI!P127</f>
        <v>0</v>
      </c>
      <c r="Q127" s="178">
        <f t="shared" ref="Q127" si="286">O127+P127</f>
        <v>859</v>
      </c>
      <c r="R127" s="75">
        <f>+'Lcc_BKK+DMK'!R127+Lcc_CNX!R127+Lcc_HDY!R127+Lcc_HKT!R127+Lcc_CEI!R127</f>
        <v>296</v>
      </c>
      <c r="S127" s="76">
        <f>+'Lcc_BKK+DMK'!S127+Lcc_CNX!S127+Lcc_HDY!S127+Lcc_HKT!S127+Lcc_CEI!S127</f>
        <v>458</v>
      </c>
      <c r="T127" s="180">
        <f t="shared" ref="T127" si="287">SUM(R127:S127)</f>
        <v>754</v>
      </c>
      <c r="U127" s="77">
        <f>+'Lcc_BKK+DMK'!U127+Lcc_CNX!U127+Lcc_HDY!U127+Lcc_HKT!U127+Lcc_CEI!U127</f>
        <v>0</v>
      </c>
      <c r="V127" s="178">
        <f t="shared" ref="V127" si="288">T127+U127</f>
        <v>754</v>
      </c>
      <c r="W127" s="78">
        <f>IF(Q127=0,0,((V127/Q127)-1)*100)</f>
        <v>-12.223515715948775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40</v>
      </c>
      <c r="M128" s="85">
        <f>+M125+M126+M127</f>
        <v>1459.5529999999999</v>
      </c>
      <c r="N128" s="85">
        <f t="shared" ref="N128:V128" si="289">+N125+N126+N127</f>
        <v>1550.704</v>
      </c>
      <c r="O128" s="181">
        <f t="shared" si="289"/>
        <v>3010.2569999999996</v>
      </c>
      <c r="P128" s="86">
        <f t="shared" si="289"/>
        <v>0</v>
      </c>
      <c r="Q128" s="181">
        <f t="shared" si="289"/>
        <v>3010.2569999999996</v>
      </c>
      <c r="R128" s="85">
        <f t="shared" si="289"/>
        <v>927</v>
      </c>
      <c r="S128" s="85">
        <f t="shared" si="289"/>
        <v>1294</v>
      </c>
      <c r="T128" s="181">
        <f t="shared" si="289"/>
        <v>2221</v>
      </c>
      <c r="U128" s="86">
        <f t="shared" si="289"/>
        <v>0</v>
      </c>
      <c r="V128" s="181">
        <f t="shared" si="289"/>
        <v>2221</v>
      </c>
      <c r="W128" s="87">
        <f>IF(Q128=0,0,((V128/Q128)-1)*100)</f>
        <v>-26.218924164946699</v>
      </c>
    </row>
    <row r="129" spans="12:23" ht="14.25" thickTop="1" thickBot="1" x14ac:dyDescent="0.25">
      <c r="L129" s="79" t="s">
        <v>62</v>
      </c>
      <c r="M129" s="80">
        <f>+M120+M124+M128</f>
        <v>4797.5529999999999</v>
      </c>
      <c r="N129" s="81">
        <f t="shared" ref="N129:V129" si="290">+N120+N124+N128</f>
        <v>5395.7039999999997</v>
      </c>
      <c r="O129" s="175">
        <f t="shared" si="290"/>
        <v>10193.257</v>
      </c>
      <c r="P129" s="80">
        <f t="shared" si="290"/>
        <v>0</v>
      </c>
      <c r="Q129" s="175">
        <f t="shared" si="290"/>
        <v>10193.257</v>
      </c>
      <c r="R129" s="80">
        <f t="shared" si="290"/>
        <v>2963.9540000000002</v>
      </c>
      <c r="S129" s="81">
        <f t="shared" si="290"/>
        <v>3785.8159999999998</v>
      </c>
      <c r="T129" s="175">
        <f t="shared" si="290"/>
        <v>6749.77</v>
      </c>
      <c r="U129" s="80">
        <f t="shared" si="290"/>
        <v>2</v>
      </c>
      <c r="V129" s="175">
        <f t="shared" si="290"/>
        <v>6751.77</v>
      </c>
      <c r="W129" s="82">
        <f t="shared" ref="W129" si="291">IF(Q129=0,0,((V129/Q129)-1)*100)</f>
        <v>-33.762388214090933</v>
      </c>
    </row>
    <row r="130" spans="12:23" ht="14.25" thickTop="1" thickBot="1" x14ac:dyDescent="0.25">
      <c r="L130" s="79" t="s">
        <v>63</v>
      </c>
      <c r="M130" s="80">
        <f>+M116+M120+M124+M128</f>
        <v>6724.5529999999999</v>
      </c>
      <c r="N130" s="81">
        <f t="shared" ref="N130:V130" si="292">+N116+N120+N124+N128</f>
        <v>7559.7039999999997</v>
      </c>
      <c r="O130" s="175">
        <f t="shared" si="292"/>
        <v>14284.257</v>
      </c>
      <c r="P130" s="80">
        <f t="shared" si="292"/>
        <v>0</v>
      </c>
      <c r="Q130" s="175">
        <f t="shared" si="292"/>
        <v>14284.257</v>
      </c>
      <c r="R130" s="80">
        <f t="shared" si="292"/>
        <v>4478.7560000000003</v>
      </c>
      <c r="S130" s="81">
        <f t="shared" si="292"/>
        <v>5686.3339999999998</v>
      </c>
      <c r="T130" s="175">
        <f t="shared" si="292"/>
        <v>10165.09</v>
      </c>
      <c r="U130" s="80">
        <f t="shared" si="292"/>
        <v>2</v>
      </c>
      <c r="V130" s="175">
        <f t="shared" si="292"/>
        <v>10167.09</v>
      </c>
      <c r="W130" s="82">
        <f>IF(Q130=0,0,((V130/Q130)-1)*100)</f>
        <v>-28.823109245374113</v>
      </c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27" t="s">
        <v>42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9"/>
    </row>
    <row r="133" spans="12:23" ht="13.5" thickBot="1" x14ac:dyDescent="0.25">
      <c r="L133" s="521" t="s">
        <v>45</v>
      </c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3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524" t="s">
        <v>64</v>
      </c>
      <c r="N135" s="525"/>
      <c r="O135" s="525"/>
      <c r="P135" s="525"/>
      <c r="Q135" s="526"/>
      <c r="R135" s="524" t="s">
        <v>65</v>
      </c>
      <c r="S135" s="525"/>
      <c r="T135" s="525"/>
      <c r="U135" s="525"/>
      <c r="V135" s="526"/>
      <c r="W135" s="311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5" si="293">+M87+M113</f>
        <v>2692</v>
      </c>
      <c r="N139" s="76">
        <f t="shared" si="293"/>
        <v>5395</v>
      </c>
      <c r="O139" s="178">
        <f>M139+N139</f>
        <v>8087</v>
      </c>
      <c r="P139" s="77">
        <f t="shared" ref="P139:P145" si="294">+P87+P113</f>
        <v>0</v>
      </c>
      <c r="Q139" s="186">
        <f>O139+P139</f>
        <v>8087</v>
      </c>
      <c r="R139" s="75">
        <f t="shared" ref="R139:S145" si="295">+R87+R113</f>
        <v>3237.8020000000001</v>
      </c>
      <c r="S139" s="76">
        <f t="shared" si="295"/>
        <v>5042.518</v>
      </c>
      <c r="T139" s="178">
        <f>R139+S139</f>
        <v>8280.32</v>
      </c>
      <c r="U139" s="77">
        <f t="shared" ref="U139:U145" si="296">+U87+U113</f>
        <v>0</v>
      </c>
      <c r="V139" s="186">
        <f>T139+U139</f>
        <v>8280.32</v>
      </c>
      <c r="W139" s="78">
        <f>IF(Q139=0,0,((V139/Q139)-1)*100)</f>
        <v>2.3905032768640977</v>
      </c>
    </row>
    <row r="140" spans="12:23" x14ac:dyDescent="0.2">
      <c r="L140" s="59" t="s">
        <v>11</v>
      </c>
      <c r="M140" s="75">
        <f t="shared" si="293"/>
        <v>3007</v>
      </c>
      <c r="N140" s="76">
        <f t="shared" si="293"/>
        <v>5121</v>
      </c>
      <c r="O140" s="178">
        <f>M140+N140</f>
        <v>8128</v>
      </c>
      <c r="P140" s="77">
        <f t="shared" si="294"/>
        <v>0</v>
      </c>
      <c r="Q140" s="186">
        <f>O140+P140</f>
        <v>8128</v>
      </c>
      <c r="R140" s="75">
        <f t="shared" si="295"/>
        <v>3592</v>
      </c>
      <c r="S140" s="76">
        <f t="shared" si="295"/>
        <v>5005</v>
      </c>
      <c r="T140" s="178">
        <f>R140+S140</f>
        <v>8597</v>
      </c>
      <c r="U140" s="77">
        <f t="shared" si="296"/>
        <v>5</v>
      </c>
      <c r="V140" s="186">
        <f>T140+U140</f>
        <v>8602</v>
      </c>
      <c r="W140" s="78">
        <f>IF(Q140=0,0,((V140/Q140)-1)*100)</f>
        <v>5.8316929133858331</v>
      </c>
    </row>
    <row r="141" spans="12:23" ht="13.5" thickBot="1" x14ac:dyDescent="0.25">
      <c r="L141" s="64" t="s">
        <v>12</v>
      </c>
      <c r="M141" s="75">
        <f t="shared" si="293"/>
        <v>2827</v>
      </c>
      <c r="N141" s="76">
        <f t="shared" si="293"/>
        <v>4875</v>
      </c>
      <c r="O141" s="178">
        <f>M141+N141</f>
        <v>7702</v>
      </c>
      <c r="P141" s="77">
        <f t="shared" si="294"/>
        <v>6</v>
      </c>
      <c r="Q141" s="186">
        <f>O141+P141</f>
        <v>7708</v>
      </c>
      <c r="R141" s="75">
        <f t="shared" si="295"/>
        <v>3133</v>
      </c>
      <c r="S141" s="76">
        <f t="shared" si="295"/>
        <v>5044</v>
      </c>
      <c r="T141" s="178">
        <f>R141+S141</f>
        <v>8177</v>
      </c>
      <c r="U141" s="77">
        <f t="shared" si="296"/>
        <v>4</v>
      </c>
      <c r="V141" s="186">
        <f>T141+U141</f>
        <v>8181</v>
      </c>
      <c r="W141" s="78">
        <f>IF(Q141=0,0,((V141/Q141)-1)*100)</f>
        <v>6.1364815775817316</v>
      </c>
    </row>
    <row r="142" spans="12:23" ht="14.25" thickTop="1" thickBot="1" x14ac:dyDescent="0.25">
      <c r="L142" s="79" t="s">
        <v>57</v>
      </c>
      <c r="M142" s="80">
        <f t="shared" si="293"/>
        <v>8526</v>
      </c>
      <c r="N142" s="81">
        <f t="shared" si="293"/>
        <v>15391</v>
      </c>
      <c r="O142" s="179">
        <f>+O90+O116</f>
        <v>23917</v>
      </c>
      <c r="P142" s="80">
        <f t="shared" si="294"/>
        <v>6</v>
      </c>
      <c r="Q142" s="179">
        <f>+Q90+Q116</f>
        <v>23923</v>
      </c>
      <c r="R142" s="80">
        <f t="shared" si="295"/>
        <v>9962.8019999999997</v>
      </c>
      <c r="S142" s="81">
        <f t="shared" si="295"/>
        <v>15091.518</v>
      </c>
      <c r="T142" s="179">
        <f>+T90+T116</f>
        <v>25054.32</v>
      </c>
      <c r="U142" s="80">
        <f t="shared" si="296"/>
        <v>9</v>
      </c>
      <c r="V142" s="179">
        <f>+V90+V116</f>
        <v>25063.32</v>
      </c>
      <c r="W142" s="82">
        <f>IF(Q142=0,0,((V142/Q142)-1)*100)</f>
        <v>4.7666262592484188</v>
      </c>
    </row>
    <row r="143" spans="12:23" ht="13.5" thickTop="1" x14ac:dyDescent="0.2">
      <c r="L143" s="59" t="s">
        <v>13</v>
      </c>
      <c r="M143" s="75">
        <f t="shared" si="293"/>
        <v>2763</v>
      </c>
      <c r="N143" s="76">
        <f t="shared" si="293"/>
        <v>4436</v>
      </c>
      <c r="O143" s="178">
        <f t="shared" ref="O143" si="297">M143+N143</f>
        <v>7199</v>
      </c>
      <c r="P143" s="77">
        <f t="shared" si="294"/>
        <v>21</v>
      </c>
      <c r="Q143" s="186">
        <f t="shared" ref="Q143" si="298">O143+P143</f>
        <v>7220</v>
      </c>
      <c r="R143" s="75">
        <f t="shared" si="295"/>
        <v>2663.7190000000001</v>
      </c>
      <c r="S143" s="76">
        <f t="shared" si="295"/>
        <v>3957.299</v>
      </c>
      <c r="T143" s="178">
        <f>R143+S143</f>
        <v>6621.018</v>
      </c>
      <c r="U143" s="77">
        <f t="shared" si="296"/>
        <v>0</v>
      </c>
      <c r="V143" s="186">
        <f t="shared" ref="V143" si="299">T143+U143</f>
        <v>6621.018</v>
      </c>
      <c r="W143" s="78">
        <f t="shared" ref="W143" si="300">IF(Q143=0,0,((V143/Q143)-1)*100)</f>
        <v>-8.2961495844875337</v>
      </c>
    </row>
    <row r="144" spans="12:23" x14ac:dyDescent="0.2">
      <c r="L144" s="59" t="s">
        <v>14</v>
      </c>
      <c r="M144" s="75">
        <f t="shared" si="293"/>
        <v>2236</v>
      </c>
      <c r="N144" s="76">
        <f t="shared" si="293"/>
        <v>3785</v>
      </c>
      <c r="O144" s="178">
        <f>M144+N144</f>
        <v>6021</v>
      </c>
      <c r="P144" s="77">
        <f t="shared" si="294"/>
        <v>0</v>
      </c>
      <c r="Q144" s="186">
        <f>O144+P144</f>
        <v>6021</v>
      </c>
      <c r="R144" s="75">
        <f t="shared" si="295"/>
        <v>2308</v>
      </c>
      <c r="S144" s="76">
        <f t="shared" si="295"/>
        <v>3912</v>
      </c>
      <c r="T144" s="178">
        <f t="shared" ref="T144:T147" si="301">R144+S144</f>
        <v>6220</v>
      </c>
      <c r="U144" s="77">
        <f t="shared" si="296"/>
        <v>0</v>
      </c>
      <c r="V144" s="186">
        <f>T144+U144</f>
        <v>6220</v>
      </c>
      <c r="W144" s="78">
        <f>IF(Q144=0,0,((V144/Q144)-1)*100)</f>
        <v>3.3050988207938836</v>
      </c>
    </row>
    <row r="145" spans="1:23" ht="13.5" thickBot="1" x14ac:dyDescent="0.25">
      <c r="L145" s="59" t="s">
        <v>15</v>
      </c>
      <c r="M145" s="75">
        <f t="shared" si="293"/>
        <v>3173</v>
      </c>
      <c r="N145" s="76">
        <f t="shared" si="293"/>
        <v>4892</v>
      </c>
      <c r="O145" s="178">
        <f>M145+N145</f>
        <v>8065</v>
      </c>
      <c r="P145" s="77">
        <f t="shared" si="294"/>
        <v>0</v>
      </c>
      <c r="Q145" s="186">
        <f>O145+P145</f>
        <v>8065</v>
      </c>
      <c r="R145" s="75">
        <f t="shared" si="295"/>
        <v>2303.2350000000001</v>
      </c>
      <c r="S145" s="76">
        <f t="shared" si="295"/>
        <v>3623.5169999999998</v>
      </c>
      <c r="T145" s="178">
        <f t="shared" si="301"/>
        <v>5926.7520000000004</v>
      </c>
      <c r="U145" s="77">
        <f t="shared" si="296"/>
        <v>0</v>
      </c>
      <c r="V145" s="186">
        <f>T145+U145</f>
        <v>5926.7520000000004</v>
      </c>
      <c r="W145" s="78">
        <f>IF(Q145=0,0,((V145/Q145)-1)*100)</f>
        <v>-26.512684438933654</v>
      </c>
    </row>
    <row r="146" spans="1:23" ht="14.25" thickTop="1" thickBot="1" x14ac:dyDescent="0.25">
      <c r="L146" s="79" t="s">
        <v>61</v>
      </c>
      <c r="M146" s="80">
        <f>+M143+M144+M145</f>
        <v>8172</v>
      </c>
      <c r="N146" s="81">
        <f t="shared" ref="N146:V146" si="302">+N143+N144+N145</f>
        <v>13113</v>
      </c>
      <c r="O146" s="179">
        <f t="shared" si="302"/>
        <v>21285</v>
      </c>
      <c r="P146" s="80">
        <f t="shared" si="302"/>
        <v>21</v>
      </c>
      <c r="Q146" s="179">
        <f t="shared" si="302"/>
        <v>21306</v>
      </c>
      <c r="R146" s="80">
        <f>+R143+R144+R145</f>
        <v>7274.9539999999997</v>
      </c>
      <c r="S146" s="81">
        <f>+S143+S144+S145</f>
        <v>11492.815999999999</v>
      </c>
      <c r="T146" s="179">
        <f t="shared" si="301"/>
        <v>18767.769999999997</v>
      </c>
      <c r="U146" s="80">
        <f t="shared" si="302"/>
        <v>0</v>
      </c>
      <c r="V146" s="179">
        <f t="shared" si="302"/>
        <v>18767.77</v>
      </c>
      <c r="W146" s="82">
        <f>IF(Q146=0,0,((V146/Q146)-1)*100)</f>
        <v>-11.913216934196935</v>
      </c>
    </row>
    <row r="147" spans="1:23" ht="13.5" thickTop="1" x14ac:dyDescent="0.2">
      <c r="L147" s="59" t="s">
        <v>16</v>
      </c>
      <c r="M147" s="75">
        <f t="shared" ref="M147:N149" si="303">+M95+M121</f>
        <v>2326</v>
      </c>
      <c r="N147" s="76">
        <f t="shared" si="303"/>
        <v>4266</v>
      </c>
      <c r="O147" s="178">
        <f>M147+N147</f>
        <v>6592</v>
      </c>
      <c r="P147" s="77">
        <f>+P95+P121</f>
        <v>0</v>
      </c>
      <c r="Q147" s="186">
        <f>O147+P147</f>
        <v>6592</v>
      </c>
      <c r="R147" s="75">
        <f t="shared" ref="R147:S149" si="304">+R95+R121</f>
        <v>753</v>
      </c>
      <c r="S147" s="76">
        <f t="shared" si="304"/>
        <v>1477</v>
      </c>
      <c r="T147" s="178">
        <f t="shared" si="301"/>
        <v>2230</v>
      </c>
      <c r="U147" s="77">
        <f>+U95+U121</f>
        <v>2</v>
      </c>
      <c r="V147" s="186">
        <f>T147+U147</f>
        <v>2232</v>
      </c>
      <c r="W147" s="78">
        <f>IF(Q147=0,0,((V147/Q147)-1)*100)</f>
        <v>-66.140776699029118</v>
      </c>
    </row>
    <row r="148" spans="1:23" x14ac:dyDescent="0.2">
      <c r="L148" s="59" t="s">
        <v>66</v>
      </c>
      <c r="M148" s="75">
        <f t="shared" si="303"/>
        <v>1925</v>
      </c>
      <c r="N148" s="76">
        <f t="shared" si="303"/>
        <v>5237</v>
      </c>
      <c r="O148" s="178">
        <f>M148+N148</f>
        <v>7162</v>
      </c>
      <c r="P148" s="77">
        <f>+P96+P122</f>
        <v>0</v>
      </c>
      <c r="Q148" s="186">
        <f>O148+P148</f>
        <v>7162</v>
      </c>
      <c r="R148" s="75">
        <f t="shared" si="304"/>
        <v>546</v>
      </c>
      <c r="S148" s="76">
        <f t="shared" si="304"/>
        <v>726</v>
      </c>
      <c r="T148" s="178">
        <f>R148+S148</f>
        <v>1272</v>
      </c>
      <c r="U148" s="77">
        <f>+U96+U122</f>
        <v>0</v>
      </c>
      <c r="V148" s="186">
        <f>T148+U148</f>
        <v>1272</v>
      </c>
      <c r="W148" s="78">
        <f t="shared" ref="W148" si="305">IF(Q148=0,0,((V148/Q148)-1)*100)</f>
        <v>-82.2395978776878</v>
      </c>
    </row>
    <row r="149" spans="1:23" ht="13.5" thickBot="1" x14ac:dyDescent="0.25">
      <c r="L149" s="59" t="s">
        <v>18</v>
      </c>
      <c r="M149" s="75">
        <f t="shared" si="303"/>
        <v>1764</v>
      </c>
      <c r="N149" s="76">
        <f t="shared" si="303"/>
        <v>4069</v>
      </c>
      <c r="O149" s="180">
        <f>M149+N149</f>
        <v>5833</v>
      </c>
      <c r="P149" s="83">
        <f>+P97+P123</f>
        <v>0</v>
      </c>
      <c r="Q149" s="186">
        <f>O149+P149</f>
        <v>5833</v>
      </c>
      <c r="R149" s="75">
        <f t="shared" si="304"/>
        <v>406</v>
      </c>
      <c r="S149" s="76">
        <f t="shared" si="304"/>
        <v>574</v>
      </c>
      <c r="T149" s="180">
        <f>R149+S149</f>
        <v>980</v>
      </c>
      <c r="U149" s="83">
        <f>+U97+U123</f>
        <v>0</v>
      </c>
      <c r="V149" s="186">
        <f>T149+U149</f>
        <v>980</v>
      </c>
      <c r="W149" s="78">
        <f>IF(Q149=0,0,((V149/Q149)-1)*100)</f>
        <v>-83.199039945139717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19</v>
      </c>
      <c r="M150" s="85">
        <f>+M147+M148+M149</f>
        <v>6015</v>
      </c>
      <c r="N150" s="85">
        <f t="shared" ref="N150" si="306">+N147+N148+N149</f>
        <v>13572</v>
      </c>
      <c r="O150" s="181">
        <f t="shared" ref="O150" si="307">+O147+O148+O149</f>
        <v>19587</v>
      </c>
      <c r="P150" s="86">
        <f t="shared" ref="P150" si="308">+P147+P148+P149</f>
        <v>0</v>
      </c>
      <c r="Q150" s="181">
        <f t="shared" ref="Q150" si="309">+Q147+Q148+Q149</f>
        <v>19587</v>
      </c>
      <c r="R150" s="85">
        <f t="shared" ref="R150" si="310">+R147+R148+R149</f>
        <v>1705</v>
      </c>
      <c r="S150" s="85">
        <f t="shared" ref="S150" si="311">+S147+S148+S149</f>
        <v>2777</v>
      </c>
      <c r="T150" s="181">
        <f t="shared" ref="T150" si="312">+T147+T148+T149</f>
        <v>4482</v>
      </c>
      <c r="U150" s="86">
        <f t="shared" ref="U150" si="313">+U147+U148+U149</f>
        <v>2</v>
      </c>
      <c r="V150" s="181">
        <f t="shared" ref="V150" si="314">+V147+V148+V149</f>
        <v>4484</v>
      </c>
      <c r="W150" s="87">
        <f>IF(Q150=0,0,((V150/Q150)-1)*100)</f>
        <v>-77.107265022719147</v>
      </c>
    </row>
    <row r="151" spans="1:23" ht="13.5" thickTop="1" x14ac:dyDescent="0.2">
      <c r="L151" s="59" t="s">
        <v>21</v>
      </c>
      <c r="M151" s="75">
        <f t="shared" ref="M151:N153" si="315">+M99+M125</f>
        <v>2771.558</v>
      </c>
      <c r="N151" s="76">
        <f t="shared" si="315"/>
        <v>4153.0320000000002</v>
      </c>
      <c r="O151" s="180">
        <f>M151+N151</f>
        <v>6924.59</v>
      </c>
      <c r="P151" s="88">
        <f>+P99+P125</f>
        <v>0</v>
      </c>
      <c r="Q151" s="186">
        <f>O151+P151</f>
        <v>6924.59</v>
      </c>
      <c r="R151" s="75">
        <f t="shared" ref="R151:S153" si="316">+R99+R125</f>
        <v>420</v>
      </c>
      <c r="S151" s="76">
        <f t="shared" si="316"/>
        <v>605</v>
      </c>
      <c r="T151" s="180">
        <f>R151+S151</f>
        <v>1025</v>
      </c>
      <c r="U151" s="88">
        <f>+U99+U125</f>
        <v>0</v>
      </c>
      <c r="V151" s="186">
        <f>T151+U151</f>
        <v>1025</v>
      </c>
      <c r="W151" s="78">
        <f>IF(Q151=0,0,((V151/Q151)-1)*100)</f>
        <v>-85.197679573808699</v>
      </c>
    </row>
    <row r="152" spans="1:23" x14ac:dyDescent="0.2">
      <c r="L152" s="59" t="s">
        <v>22</v>
      </c>
      <c r="M152" s="75">
        <f t="shared" si="315"/>
        <v>2835.9949999999999</v>
      </c>
      <c r="N152" s="76">
        <f t="shared" si="315"/>
        <v>4387.6720000000005</v>
      </c>
      <c r="O152" s="180">
        <f t="shared" ref="O152" si="317">M152+N152</f>
        <v>7223.6670000000004</v>
      </c>
      <c r="P152" s="77">
        <f>+P100+P126</f>
        <v>0</v>
      </c>
      <c r="Q152" s="186">
        <f t="shared" ref="Q152" si="318">O152+P152</f>
        <v>7223.6670000000004</v>
      </c>
      <c r="R152" s="75">
        <f t="shared" si="316"/>
        <v>331</v>
      </c>
      <c r="S152" s="76">
        <f t="shared" si="316"/>
        <v>484</v>
      </c>
      <c r="T152" s="180">
        <f t="shared" ref="T152" si="319">R152+S152</f>
        <v>815</v>
      </c>
      <c r="U152" s="77">
        <f>+U100+U126</f>
        <v>0</v>
      </c>
      <c r="V152" s="186">
        <f t="shared" ref="V152" si="320">T152+U152</f>
        <v>815</v>
      </c>
      <c r="W152" s="78">
        <f t="shared" ref="W152" si="321">IF(Q152=0,0,((V152/Q152)-1)*100)</f>
        <v>-88.717641607787286</v>
      </c>
    </row>
    <row r="153" spans="1:23" ht="13.5" thickBot="1" x14ac:dyDescent="0.25">
      <c r="A153" s="324"/>
      <c r="K153" s="324"/>
      <c r="L153" s="59" t="s">
        <v>23</v>
      </c>
      <c r="M153" s="75">
        <f t="shared" si="315"/>
        <v>1783</v>
      </c>
      <c r="N153" s="76">
        <f t="shared" si="315"/>
        <v>4083</v>
      </c>
      <c r="O153" s="180">
        <f>M153+N153</f>
        <v>5866</v>
      </c>
      <c r="P153" s="77">
        <f>+P101+P127</f>
        <v>0</v>
      </c>
      <c r="Q153" s="186">
        <f>O153+P153</f>
        <v>5866</v>
      </c>
      <c r="R153" s="75">
        <f t="shared" si="316"/>
        <v>331</v>
      </c>
      <c r="S153" s="76">
        <f t="shared" si="316"/>
        <v>516</v>
      </c>
      <c r="T153" s="180">
        <f>R153+S153</f>
        <v>847</v>
      </c>
      <c r="U153" s="77">
        <f>+U101+U127</f>
        <v>0</v>
      </c>
      <c r="V153" s="186">
        <f>T153+U153</f>
        <v>847</v>
      </c>
      <c r="W153" s="78">
        <f>IF(Q153=0,0,((V153/Q153)-1)*100)</f>
        <v>-85.560859188544143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40</v>
      </c>
      <c r="M154" s="85">
        <f>+M151+M152+M153</f>
        <v>7390.5529999999999</v>
      </c>
      <c r="N154" s="85">
        <f t="shared" ref="N154:V154" si="322">+N151+N152+N153</f>
        <v>12623.704000000002</v>
      </c>
      <c r="O154" s="181">
        <f t="shared" si="322"/>
        <v>20014.257000000001</v>
      </c>
      <c r="P154" s="86">
        <f t="shared" si="322"/>
        <v>0</v>
      </c>
      <c r="Q154" s="181">
        <f t="shared" si="322"/>
        <v>20014.257000000001</v>
      </c>
      <c r="R154" s="85">
        <f t="shared" si="322"/>
        <v>1082</v>
      </c>
      <c r="S154" s="85">
        <f t="shared" si="322"/>
        <v>1605</v>
      </c>
      <c r="T154" s="181">
        <f t="shared" si="322"/>
        <v>2687</v>
      </c>
      <c r="U154" s="86">
        <f t="shared" si="322"/>
        <v>0</v>
      </c>
      <c r="V154" s="181">
        <f t="shared" si="322"/>
        <v>2687</v>
      </c>
      <c r="W154" s="87">
        <f>IF(Q154=0,0,((V154/Q154)-1)*100)</f>
        <v>-86.574570317549131</v>
      </c>
    </row>
    <row r="155" spans="1:23" ht="14.25" thickTop="1" thickBot="1" x14ac:dyDescent="0.25">
      <c r="L155" s="79" t="s">
        <v>62</v>
      </c>
      <c r="M155" s="80">
        <f>+M146+M150+M154</f>
        <v>21577.553</v>
      </c>
      <c r="N155" s="81">
        <f t="shared" ref="N155:V155" si="323">+N146+N150+N154</f>
        <v>39308.703999999998</v>
      </c>
      <c r="O155" s="175">
        <f t="shared" si="323"/>
        <v>60886.256999999998</v>
      </c>
      <c r="P155" s="80">
        <f t="shared" si="323"/>
        <v>21</v>
      </c>
      <c r="Q155" s="175">
        <f t="shared" si="323"/>
        <v>60907.256999999998</v>
      </c>
      <c r="R155" s="80">
        <f t="shared" si="323"/>
        <v>10061.954</v>
      </c>
      <c r="S155" s="81">
        <f t="shared" si="323"/>
        <v>15874.815999999999</v>
      </c>
      <c r="T155" s="175">
        <f t="shared" si="323"/>
        <v>25936.769999999997</v>
      </c>
      <c r="U155" s="80">
        <f t="shared" si="323"/>
        <v>2</v>
      </c>
      <c r="V155" s="175">
        <f t="shared" si="323"/>
        <v>25938.77</v>
      </c>
      <c r="W155" s="82">
        <f t="shared" ref="W155" si="324">IF(Q155=0,0,((V155/Q155)-1)*100)</f>
        <v>-57.412677441704531</v>
      </c>
    </row>
    <row r="156" spans="1:23" ht="14.25" thickTop="1" thickBot="1" x14ac:dyDescent="0.25">
      <c r="L156" s="79" t="s">
        <v>63</v>
      </c>
      <c r="M156" s="80">
        <f>+M142+M146+M150+M154</f>
        <v>30103.553</v>
      </c>
      <c r="N156" s="81">
        <f t="shared" ref="N156:V156" si="325">+N142+N146+N150+N154</f>
        <v>54699.703999999998</v>
      </c>
      <c r="O156" s="175">
        <f t="shared" si="325"/>
        <v>84803.256999999998</v>
      </c>
      <c r="P156" s="80">
        <f t="shared" si="325"/>
        <v>27</v>
      </c>
      <c r="Q156" s="175">
        <f t="shared" si="325"/>
        <v>84830.256999999998</v>
      </c>
      <c r="R156" s="80">
        <f t="shared" si="325"/>
        <v>20024.756000000001</v>
      </c>
      <c r="S156" s="81">
        <f t="shared" si="325"/>
        <v>30966.333999999999</v>
      </c>
      <c r="T156" s="175">
        <f t="shared" si="325"/>
        <v>50991.09</v>
      </c>
      <c r="U156" s="80">
        <f t="shared" si="325"/>
        <v>11</v>
      </c>
      <c r="V156" s="175">
        <f t="shared" si="325"/>
        <v>51002.09</v>
      </c>
      <c r="W156" s="82">
        <f>IF(Q156=0,0,((V156/Q156)-1)*100)</f>
        <v>-39.877477914513449</v>
      </c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8" t="s">
        <v>54</v>
      </c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50"/>
    </row>
    <row r="159" spans="1:23" ht="13.5" customHeight="1" thickBot="1" x14ac:dyDescent="0.25">
      <c r="L159" s="551" t="s">
        <v>51</v>
      </c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3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8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f>'Lcc_BKK+DMK'!M165+Lcc_CNX!M165+Lcc_HDY!M165+Lcc_HKT!M165+Lcc_CEI!M165</f>
        <v>42</v>
      </c>
      <c r="N165" s="235">
        <f>'Lcc_BKK+DMK'!N165+Lcc_CNX!N165+Lcc_HDY!N165+Lcc_HKT!N165+Lcc_CEI!N165</f>
        <v>1</v>
      </c>
      <c r="O165" s="244">
        <f>SUM(M165:N165)</f>
        <v>43</v>
      </c>
      <c r="P165" s="237">
        <f>+'Lcc_BKK+DMK'!P165+Lcc_CNX!P165+Lcc_HDY!P165+Lcc_HKT!P165+Lcc_CEI!P165</f>
        <v>0</v>
      </c>
      <c r="Q165" s="236">
        <f>O165+P165</f>
        <v>43</v>
      </c>
      <c r="R165" s="234">
        <f>'Lcc_BKK+DMK'!R165+Lcc_CNX!R165+Lcc_HDY!R165+Lcc_HKT!R165+Lcc_CEI!R165</f>
        <v>35</v>
      </c>
      <c r="S165" s="235">
        <f>'Lcc_BKK+DMK'!S165+Lcc_CNX!S165+Lcc_HDY!S165+Lcc_HKT!S165+Lcc_CEI!S165</f>
        <v>2</v>
      </c>
      <c r="T165" s="244">
        <f>SUM(R165:S165)</f>
        <v>37</v>
      </c>
      <c r="U165" s="237">
        <f>+'Lcc_BKK+DMK'!U165+Lcc_CNX!U165+Lcc_HDY!U165+Lcc_HKT!U165+Lcc_CEI!U165</f>
        <v>0</v>
      </c>
      <c r="V165" s="236">
        <f>T165+U165</f>
        <v>37</v>
      </c>
      <c r="W165" s="238">
        <f>IF(Q165=0,0,((V165/Q165)-1)*100)</f>
        <v>-13.953488372093027</v>
      </c>
    </row>
    <row r="166" spans="12:23" x14ac:dyDescent="0.2">
      <c r="L166" s="218" t="s">
        <v>11</v>
      </c>
      <c r="M166" s="234">
        <f>'Lcc_BKK+DMK'!M166+Lcc_CNX!M166+Lcc_HDY!M166+Lcc_HKT!M166+Lcc_CEI!M166</f>
        <v>56</v>
      </c>
      <c r="N166" s="235">
        <f>'Lcc_BKK+DMK'!N166+Lcc_CNX!N166+Lcc_HDY!N166+Lcc_HKT!N166+Lcc_CEI!N166</f>
        <v>0</v>
      </c>
      <c r="O166" s="244">
        <f t="shared" ref="O166:O167" si="326">SUM(M166:N166)</f>
        <v>56</v>
      </c>
      <c r="P166" s="237">
        <f>+'Lcc_BKK+DMK'!P166+Lcc_CNX!P166+Lcc_HDY!P166+Lcc_HKT!P166+Lcc_CEI!P166</f>
        <v>0</v>
      </c>
      <c r="Q166" s="236">
        <f t="shared" ref="Q166:Q167" si="327">O166+P166</f>
        <v>56</v>
      </c>
      <c r="R166" s="234">
        <f>'Lcc_BKK+DMK'!R166+Lcc_CNX!R166+Lcc_HDY!R166+Lcc_HKT!R166+Lcc_CEI!R166</f>
        <v>36</v>
      </c>
      <c r="S166" s="235">
        <f>'Lcc_BKK+DMK'!S166+Lcc_CNX!S166+Lcc_HDY!S166+Lcc_HKT!S166+Lcc_CEI!S166</f>
        <v>0</v>
      </c>
      <c r="T166" s="244">
        <f t="shared" ref="T166:T167" si="328">SUM(R166:S166)</f>
        <v>36</v>
      </c>
      <c r="U166" s="237">
        <f>+'Lcc_BKK+DMK'!U166+Lcc_CNX!U166+Lcc_HDY!U166+Lcc_HKT!U166+Lcc_CEI!U166</f>
        <v>0</v>
      </c>
      <c r="V166" s="236">
        <f t="shared" ref="V166:V167" si="329">T166+U166</f>
        <v>36</v>
      </c>
      <c r="W166" s="238">
        <f t="shared" ref="W166:W167" si="330">IF(Q166=0,0,((V166/Q166)-1)*100)</f>
        <v>-35.714285714285708</v>
      </c>
    </row>
    <row r="167" spans="12:23" ht="13.5" thickBot="1" x14ac:dyDescent="0.25">
      <c r="L167" s="223" t="s">
        <v>12</v>
      </c>
      <c r="M167" s="234">
        <f>'Lcc_BKK+DMK'!M167+Lcc_CNX!M167+Lcc_HDY!M167+Lcc_HKT!M167+Lcc_CEI!M167</f>
        <v>46</v>
      </c>
      <c r="N167" s="235">
        <f>'Lcc_BKK+DMK'!N167+Lcc_CNX!N167+Lcc_HDY!N167+Lcc_HKT!N167+Lcc_CEI!N167</f>
        <v>0</v>
      </c>
      <c r="O167" s="244">
        <f t="shared" si="326"/>
        <v>46</v>
      </c>
      <c r="P167" s="237">
        <f>+'Lcc_BKK+DMK'!P167+Lcc_CNX!P167+Lcc_HDY!P167+Lcc_HKT!P167+Lcc_CEI!P167</f>
        <v>0</v>
      </c>
      <c r="Q167" s="236">
        <f t="shared" si="327"/>
        <v>46</v>
      </c>
      <c r="R167" s="234">
        <f>'Lcc_BKK+DMK'!R167+Lcc_CNX!R167+Lcc_HDY!R167+Lcc_HKT!R167+Lcc_CEI!R167</f>
        <v>35</v>
      </c>
      <c r="S167" s="235">
        <f>'Lcc_BKK+DMK'!S167+Lcc_CNX!S167+Lcc_HDY!S167+Lcc_HKT!S167+Lcc_CEI!S167</f>
        <v>0</v>
      </c>
      <c r="T167" s="244">
        <f t="shared" si="328"/>
        <v>35</v>
      </c>
      <c r="U167" s="237">
        <f>+'Lcc_BKK+DMK'!U167+Lcc_CNX!U167+Lcc_HDY!U167+Lcc_HKT!U167+Lcc_CEI!U167</f>
        <v>0</v>
      </c>
      <c r="V167" s="236">
        <f t="shared" si="329"/>
        <v>35</v>
      </c>
      <c r="W167" s="238">
        <f t="shared" si="330"/>
        <v>-23.913043478260864</v>
      </c>
    </row>
    <row r="168" spans="12:23" ht="14.25" thickTop="1" thickBot="1" x14ac:dyDescent="0.25">
      <c r="L168" s="239" t="s">
        <v>57</v>
      </c>
      <c r="M168" s="240">
        <f t="shared" ref="M168:N168" si="331">+M165+M166+M167</f>
        <v>144</v>
      </c>
      <c r="N168" s="241">
        <f t="shared" si="331"/>
        <v>1</v>
      </c>
      <c r="O168" s="242">
        <f>+O165+O166+O167</f>
        <v>145</v>
      </c>
      <c r="P168" s="240">
        <f t="shared" ref="P168:V168" si="332">+P165+P166+P167</f>
        <v>0</v>
      </c>
      <c r="Q168" s="242">
        <f t="shared" si="332"/>
        <v>145</v>
      </c>
      <c r="R168" s="240">
        <f t="shared" si="332"/>
        <v>106</v>
      </c>
      <c r="S168" s="241">
        <f t="shared" si="332"/>
        <v>2</v>
      </c>
      <c r="T168" s="242">
        <f>+T165+T166+T167</f>
        <v>108</v>
      </c>
      <c r="U168" s="240">
        <f t="shared" si="332"/>
        <v>0</v>
      </c>
      <c r="V168" s="242">
        <f t="shared" si="332"/>
        <v>108</v>
      </c>
      <c r="W168" s="243">
        <f t="shared" ref="W168:W169" si="333">IF(Q168=0,0,((V168/Q168)-1)*100)</f>
        <v>-25.517241379310342</v>
      </c>
    </row>
    <row r="169" spans="12:23" ht="13.5" thickTop="1" x14ac:dyDescent="0.2">
      <c r="L169" s="218" t="s">
        <v>13</v>
      </c>
      <c r="M169" s="234">
        <f>'Lcc_BKK+DMK'!M169+Lcc_CNX!M169+Lcc_HDY!M169+Lcc_HKT!M169+Lcc_CEI!M169</f>
        <v>51</v>
      </c>
      <c r="N169" s="235">
        <f>'Lcc_BKK+DMK'!N169+Lcc_CNX!N169+Lcc_HDY!N169+Lcc_HKT!N169+Lcc_CEI!N169</f>
        <v>0</v>
      </c>
      <c r="O169" s="244">
        <f t="shared" ref="O169" si="334">SUM(M169:N169)</f>
        <v>51</v>
      </c>
      <c r="P169" s="237">
        <f>+'Lcc_BKK+DMK'!P169+Lcc_CNX!P169+Lcc_HDY!P169+Lcc_HKT!P169+Lcc_CEI!P169</f>
        <v>0</v>
      </c>
      <c r="Q169" s="236">
        <f t="shared" ref="Q169" si="335">O169+P169</f>
        <v>51</v>
      </c>
      <c r="R169" s="234">
        <f>'Lcc_BKK+DMK'!R169+Lcc_CNX!R169+Lcc_HDY!R169+Lcc_HKT!R169+Lcc_CEI!R169</f>
        <v>29</v>
      </c>
      <c r="S169" s="235">
        <f>'Lcc_BKK+DMK'!S169+Lcc_CNX!S169+Lcc_HDY!S169+Lcc_HKT!S169+Lcc_CEI!S169</f>
        <v>0</v>
      </c>
      <c r="T169" s="244">
        <f>SUM(R169:S169)</f>
        <v>29</v>
      </c>
      <c r="U169" s="237">
        <f>+'Lcc_BKK+DMK'!U169+Lcc_CNX!U169+Lcc_HDY!U169+Lcc_HKT!U169+Lcc_CEI!U169</f>
        <v>0</v>
      </c>
      <c r="V169" s="236">
        <f t="shared" ref="V169" si="336">T169+U169</f>
        <v>29</v>
      </c>
      <c r="W169" s="238">
        <f t="shared" si="333"/>
        <v>-43.137254901960787</v>
      </c>
    </row>
    <row r="170" spans="12:23" x14ac:dyDescent="0.2">
      <c r="L170" s="218" t="s">
        <v>14</v>
      </c>
      <c r="M170" s="234">
        <f>'Lcc_BKK+DMK'!M170+Lcc_CNX!M170+Lcc_HDY!M170+Lcc_HKT!M170+Lcc_CEI!M170</f>
        <v>33</v>
      </c>
      <c r="N170" s="235">
        <f>'Lcc_BKK+DMK'!N170+Lcc_CNX!N170+Lcc_HDY!N170+Lcc_HKT!N170+Lcc_CEI!N170</f>
        <v>0</v>
      </c>
      <c r="O170" s="244">
        <f>SUM(M170:N170)</f>
        <v>33</v>
      </c>
      <c r="P170" s="237">
        <f>+'Lcc_BKK+DMK'!P170+Lcc_CNX!P170+Lcc_HDY!P170+Lcc_HKT!P170+Lcc_CEI!P170</f>
        <v>0</v>
      </c>
      <c r="Q170" s="236">
        <f>O170+P170</f>
        <v>33</v>
      </c>
      <c r="R170" s="234">
        <f>'Lcc_BKK+DMK'!R170+Lcc_CNX!R170+Lcc_HDY!R170+Lcc_HKT!R170+Lcc_CEI!R170</f>
        <v>18</v>
      </c>
      <c r="S170" s="235">
        <f>'Lcc_BKK+DMK'!S170+Lcc_CNX!S170+Lcc_HDY!S170+Lcc_HKT!S170+Lcc_CEI!S170</f>
        <v>0</v>
      </c>
      <c r="T170" s="244">
        <f t="shared" ref="T170:T177" si="337">SUM(R170:S170)</f>
        <v>18</v>
      </c>
      <c r="U170" s="237">
        <f>+'Lcc_BKK+DMK'!U170+Lcc_CNX!U170+Lcc_HDY!U170+Lcc_HKT!U170+Lcc_CEI!U170</f>
        <v>0</v>
      </c>
      <c r="V170" s="236">
        <f>T170+U170</f>
        <v>18</v>
      </c>
      <c r="W170" s="238">
        <f>IF(Q170=0,0,((V170/Q170)-1)*100)</f>
        <v>-45.45454545454546</v>
      </c>
    </row>
    <row r="171" spans="12:23" ht="13.5" thickBot="1" x14ac:dyDescent="0.25">
      <c r="L171" s="218" t="s">
        <v>15</v>
      </c>
      <c r="M171" s="234">
        <f>'Lcc_BKK+DMK'!M171+Lcc_CNX!M171+Lcc_HDY!M171+Lcc_HKT!M171+Lcc_CEI!M171</f>
        <v>34</v>
      </c>
      <c r="N171" s="235">
        <f>'Lcc_BKK+DMK'!N171+Lcc_CNX!N171+Lcc_HDY!N171+Lcc_HKT!N171+Lcc_CEI!N171</f>
        <v>2</v>
      </c>
      <c r="O171" s="244">
        <f>SUM(M171:N171)</f>
        <v>36</v>
      </c>
      <c r="P171" s="237">
        <f>+'Lcc_BKK+DMK'!P171+Lcc_CNX!P171+Lcc_HDY!P171+Lcc_HKT!P171+Lcc_CEI!P171</f>
        <v>0</v>
      </c>
      <c r="Q171" s="236">
        <f>O171+P171</f>
        <v>36</v>
      </c>
      <c r="R171" s="234">
        <f>'Lcc_BKK+DMK'!R171+Lcc_CNX!R171+Lcc_HDY!R171+Lcc_HKT!R171+Lcc_CEI!R171</f>
        <v>17</v>
      </c>
      <c r="S171" s="235">
        <f>'Lcc_BKK+DMK'!S171+Lcc_CNX!S171+Lcc_HDY!S171+Lcc_HKT!S171+Lcc_CEI!S171</f>
        <v>0</v>
      </c>
      <c r="T171" s="244">
        <f t="shared" si="337"/>
        <v>17</v>
      </c>
      <c r="U171" s="237">
        <f>+'Lcc_BKK+DMK'!U171+Lcc_CNX!U171+Lcc_HDY!U171+Lcc_HKT!U171+Lcc_CEI!U171</f>
        <v>0</v>
      </c>
      <c r="V171" s="236">
        <f t="shared" ref="V171" si="338">T171+U171</f>
        <v>17</v>
      </c>
      <c r="W171" s="238">
        <f>IF(Q171=0,0,((V171/Q171)-1)*100)</f>
        <v>-52.777777777777779</v>
      </c>
    </row>
    <row r="172" spans="12:23" ht="14.25" thickTop="1" thickBot="1" x14ac:dyDescent="0.25">
      <c r="L172" s="239" t="s">
        <v>61</v>
      </c>
      <c r="M172" s="240">
        <f>+M169+M170+M171</f>
        <v>118</v>
      </c>
      <c r="N172" s="241">
        <f t="shared" ref="N172:V172" si="339">+N169+N170+N171</f>
        <v>2</v>
      </c>
      <c r="O172" s="242">
        <f t="shared" si="339"/>
        <v>120</v>
      </c>
      <c r="P172" s="240">
        <f t="shared" si="339"/>
        <v>0</v>
      </c>
      <c r="Q172" s="242">
        <f t="shared" si="339"/>
        <v>120</v>
      </c>
      <c r="R172" s="240">
        <f>+R169+R170+R171</f>
        <v>64</v>
      </c>
      <c r="S172" s="241">
        <f>+S169+S170+S171</f>
        <v>0</v>
      </c>
      <c r="T172" s="242">
        <f t="shared" si="337"/>
        <v>64</v>
      </c>
      <c r="U172" s="240">
        <f t="shared" si="339"/>
        <v>0</v>
      </c>
      <c r="V172" s="242">
        <f t="shared" si="339"/>
        <v>64</v>
      </c>
      <c r="W172" s="243">
        <f t="shared" ref="W172" si="340">IF(Q172=0,0,((V172/Q172)-1)*100)</f>
        <v>-46.666666666666664</v>
      </c>
    </row>
    <row r="173" spans="12:23" ht="13.5" thickTop="1" x14ac:dyDescent="0.2">
      <c r="L173" s="218" t="s">
        <v>16</v>
      </c>
      <c r="M173" s="234">
        <f>'Lcc_BKK+DMK'!M173+Lcc_CNX!M173+Lcc_HDY!M173+Lcc_HKT!M173+Lcc_CEI!M173</f>
        <v>42</v>
      </c>
      <c r="N173" s="235">
        <f>'Lcc_BKK+DMK'!N173+Lcc_CNX!N173+Lcc_HDY!N173+Lcc_HKT!N173+Lcc_CEI!N173</f>
        <v>3</v>
      </c>
      <c r="O173" s="244">
        <f>SUM(M173:N173)</f>
        <v>45</v>
      </c>
      <c r="P173" s="237">
        <f>+'Lcc_BKK+DMK'!P173+Lcc_CNX!P173+Lcc_HDY!P173+Lcc_HKT!P173+Lcc_CEI!P173</f>
        <v>0</v>
      </c>
      <c r="Q173" s="236">
        <f>O173+P173</f>
        <v>45</v>
      </c>
      <c r="R173" s="234">
        <f>'Lcc_BKK+DMK'!R173+Lcc_CNX!R173+Lcc_HDY!R173+Lcc_HKT!R173+Lcc_CEI!R173</f>
        <v>0</v>
      </c>
      <c r="S173" s="235">
        <f>'Lcc_BKK+DMK'!S173+Lcc_CNX!S173+Lcc_HDY!S173+Lcc_HKT!S173+Lcc_CEI!S173</f>
        <v>0</v>
      </c>
      <c r="T173" s="244">
        <f t="shared" si="337"/>
        <v>0</v>
      </c>
      <c r="U173" s="237">
        <f>+'Lcc_BKK+DMK'!U173+Lcc_CNX!U173+Lcc_HDY!U173+Lcc_HKT!U173+Lcc_CEI!U173</f>
        <v>0</v>
      </c>
      <c r="V173" s="236">
        <f>T173+U173</f>
        <v>0</v>
      </c>
      <c r="W173" s="238">
        <f>IF(Q173=0,0,((V173/Q173)-1)*100)</f>
        <v>-100</v>
      </c>
    </row>
    <row r="174" spans="12:23" x14ac:dyDescent="0.2">
      <c r="L174" s="218" t="s">
        <v>66</v>
      </c>
      <c r="M174" s="234">
        <f>'Lcc_BKK+DMK'!M174+Lcc_CNX!M174+Lcc_HDY!M174+Lcc_HKT!M174+Lcc_CEI!M174</f>
        <v>37</v>
      </c>
      <c r="N174" s="235">
        <f>'Lcc_BKK+DMK'!N174+Lcc_CNX!N174+Lcc_HDY!N174+Lcc_HKT!N174+Lcc_CEI!N174</f>
        <v>1</v>
      </c>
      <c r="O174" s="244">
        <f>SUM(M174:N174)</f>
        <v>38</v>
      </c>
      <c r="P174" s="237">
        <f>+'Lcc_BKK+DMK'!P174+Lcc_CNX!P174+Lcc_HDY!P174+Lcc_HKT!P174+Lcc_CEI!P174</f>
        <v>0</v>
      </c>
      <c r="Q174" s="236">
        <f>O174+P174</f>
        <v>38</v>
      </c>
      <c r="R174" s="234">
        <f>'Lcc_BKK+DMK'!R174+Lcc_CNX!R174+Lcc_HDY!R174+Lcc_HKT!R174+Lcc_CEI!R174</f>
        <v>0</v>
      </c>
      <c r="S174" s="235">
        <f>'Lcc_BKK+DMK'!S174+Lcc_CNX!S174+Lcc_HDY!S174+Lcc_HKT!S174+Lcc_CEI!S174</f>
        <v>0</v>
      </c>
      <c r="T174" s="244">
        <f>SUM(R174:S174)</f>
        <v>0</v>
      </c>
      <c r="U174" s="237">
        <f>+'Lcc_BKK+DMK'!U174+Lcc_CNX!U174+Lcc_HDY!U174+Lcc_HKT!U174+Lcc_CEI!U174</f>
        <v>0</v>
      </c>
      <c r="V174" s="236">
        <f>T174+U174</f>
        <v>0</v>
      </c>
      <c r="W174" s="238">
        <f t="shared" ref="W174" si="341">IF(Q174=0,0,((V174/Q174)-1)*100)</f>
        <v>-100</v>
      </c>
    </row>
    <row r="175" spans="12:23" ht="13.5" thickBot="1" x14ac:dyDescent="0.25">
      <c r="L175" s="218" t="s">
        <v>18</v>
      </c>
      <c r="M175" s="234">
        <f>'Lcc_BKK+DMK'!M175+Lcc_CNX!M175+Lcc_HDY!M175+Lcc_HKT!M175+Lcc_CEI!M175</f>
        <v>37</v>
      </c>
      <c r="N175" s="235">
        <f>'Lcc_BKK+DMK'!N175+Lcc_CNX!N175+Lcc_HDY!N175+Lcc_HKT!N175+Lcc_CEI!N175</f>
        <v>0</v>
      </c>
      <c r="O175" s="244">
        <f>SUM(M175:N175)</f>
        <v>37</v>
      </c>
      <c r="P175" s="237">
        <f>+'Lcc_BKK+DMK'!P175+Lcc_CNX!P175+Lcc_HDY!P175+Lcc_HKT!P175+Lcc_CEI!P175</f>
        <v>0</v>
      </c>
      <c r="Q175" s="236">
        <f>O175+P175</f>
        <v>37</v>
      </c>
      <c r="R175" s="234">
        <f>'Lcc_BKK+DMK'!R175+Lcc_CNX!R175+Lcc_HDY!R175+Lcc_HKT!R175+Lcc_CEI!R175</f>
        <v>0</v>
      </c>
      <c r="S175" s="235">
        <f>'Lcc_BKK+DMK'!S175+Lcc_CNX!S175+Lcc_HDY!S175+Lcc_HKT!S175+Lcc_CEI!S175</f>
        <v>0</v>
      </c>
      <c r="T175" s="244">
        <f>SUM(R175:S175)</f>
        <v>0</v>
      </c>
      <c r="U175" s="237">
        <f>+'Lcc_BKK+DMK'!U175+Lcc_CNX!U175+Lcc_HDY!U175+Lcc_HKT!U175+Lcc_CEI!U175</f>
        <v>0</v>
      </c>
      <c r="V175" s="236">
        <f>T175+U175</f>
        <v>0</v>
      </c>
      <c r="W175" s="238">
        <f>IF(Q175=0,0,((V175/Q175)-1)*100)</f>
        <v>-100</v>
      </c>
    </row>
    <row r="176" spans="12:23" ht="14.25" thickTop="1" thickBot="1" x14ac:dyDescent="0.25">
      <c r="L176" s="246" t="s">
        <v>19</v>
      </c>
      <c r="M176" s="247">
        <f>+M173+M174+M175</f>
        <v>116</v>
      </c>
      <c r="N176" s="247">
        <f t="shared" ref="N176:V176" si="342">+N173+N174+N175</f>
        <v>4</v>
      </c>
      <c r="O176" s="248">
        <f t="shared" si="342"/>
        <v>120</v>
      </c>
      <c r="P176" s="249">
        <f t="shared" si="342"/>
        <v>0</v>
      </c>
      <c r="Q176" s="248">
        <f t="shared" si="342"/>
        <v>120</v>
      </c>
      <c r="R176" s="247">
        <f t="shared" si="342"/>
        <v>0</v>
      </c>
      <c r="S176" s="247">
        <f t="shared" si="342"/>
        <v>0</v>
      </c>
      <c r="T176" s="248">
        <f t="shared" si="342"/>
        <v>0</v>
      </c>
      <c r="U176" s="249">
        <f t="shared" si="342"/>
        <v>0</v>
      </c>
      <c r="V176" s="248">
        <f t="shared" si="342"/>
        <v>0</v>
      </c>
      <c r="W176" s="250">
        <f>IF(Q176=0,0,((V176/Q176)-1)*100)</f>
        <v>-100</v>
      </c>
    </row>
    <row r="177" spans="1:23" ht="13.5" thickTop="1" x14ac:dyDescent="0.2">
      <c r="A177" s="324"/>
      <c r="K177" s="324"/>
      <c r="L177" s="218" t="s">
        <v>21</v>
      </c>
      <c r="M177" s="234">
        <f>'Lcc_BKK+DMK'!M177+Lcc_CNX!M177+Lcc_HDY!M177+Lcc_HKT!M177+Lcc_CEI!M177</f>
        <v>31</v>
      </c>
      <c r="N177" s="235">
        <f>'Lcc_BKK+DMK'!N177+Lcc_CNX!N177+Lcc_HDY!N177+Lcc_HKT!N177+Lcc_CEI!N177</f>
        <v>2</v>
      </c>
      <c r="O177" s="244">
        <f>SUM(M177:N177)</f>
        <v>33</v>
      </c>
      <c r="P177" s="237">
        <f>+'Lcc_BKK+DMK'!P177+Lcc_CNX!P177+Lcc_HDY!P177+Lcc_HKT!P177+Lcc_CEI!P177</f>
        <v>0</v>
      </c>
      <c r="Q177" s="236">
        <f>O177+P177</f>
        <v>33</v>
      </c>
      <c r="R177" s="234">
        <f>'Lcc_BKK+DMK'!R177+Lcc_CNX!R177+Lcc_HDY!R177+Lcc_HKT!R177+Lcc_CEI!R177</f>
        <v>0</v>
      </c>
      <c r="S177" s="235">
        <f>'Lcc_BKK+DMK'!S177+Lcc_CNX!S177+Lcc_HDY!S177+Lcc_HKT!S177+Lcc_CEI!S177</f>
        <v>0</v>
      </c>
      <c r="T177" s="244">
        <f t="shared" si="337"/>
        <v>0</v>
      </c>
      <c r="U177" s="237">
        <f>+'Lcc_BKK+DMK'!U177+Lcc_CNX!U177+Lcc_HDY!U177+Lcc_HKT!U177+Lcc_CEI!U177</f>
        <v>0</v>
      </c>
      <c r="V177" s="236">
        <f>T177+U177</f>
        <v>0</v>
      </c>
      <c r="W177" s="238">
        <f>IF(Q177=0,0,((V177/Q177)-1)*100)</f>
        <v>-100</v>
      </c>
    </row>
    <row r="178" spans="1:23" x14ac:dyDescent="0.2">
      <c r="A178" s="324"/>
      <c r="K178" s="324"/>
      <c r="L178" s="218" t="s">
        <v>22</v>
      </c>
      <c r="M178" s="234">
        <f>'Lcc_BKK+DMK'!M178+Lcc_CNX!M178+Lcc_HDY!M178+Lcc_HKT!M178+Lcc_CEI!M178</f>
        <v>28</v>
      </c>
      <c r="N178" s="235">
        <f>'Lcc_BKK+DMK'!N178+Lcc_CNX!N178+Lcc_HDY!N178+Lcc_HKT!N178+Lcc_CEI!N178</f>
        <v>0</v>
      </c>
      <c r="O178" s="244">
        <f>SUM(M178:N178)</f>
        <v>28</v>
      </c>
      <c r="P178" s="237">
        <f>+'Lcc_BKK+DMK'!P178+Lcc_CNX!P178+Lcc_HDY!P178+Lcc_HKT!P178+Lcc_CEI!P178</f>
        <v>0</v>
      </c>
      <c r="Q178" s="236">
        <f>O178+P178</f>
        <v>28</v>
      </c>
      <c r="R178" s="234">
        <f>'Lcc_BKK+DMK'!R178+Lcc_CNX!R178+Lcc_HDY!R178+Lcc_HKT!R178+Lcc_CEI!R178</f>
        <v>0</v>
      </c>
      <c r="S178" s="235">
        <f>'Lcc_BKK+DMK'!S178+Lcc_CNX!S178+Lcc_HDY!S178+Lcc_HKT!S178+Lcc_CEI!S178</f>
        <v>0</v>
      </c>
      <c r="T178" s="244">
        <f>SUM(R178:S178)</f>
        <v>0</v>
      </c>
      <c r="U178" s="237">
        <f>+'Lcc_BKK+DMK'!U178+Lcc_CNX!U178+Lcc_HDY!U178+Lcc_HKT!U178+Lcc_CEI!U178</f>
        <v>0</v>
      </c>
      <c r="V178" s="236">
        <f>T178+U178</f>
        <v>0</v>
      </c>
      <c r="W178" s="238">
        <f t="shared" ref="W178" si="343">IF(Q178=0,0,((V178/Q178)-1)*100)</f>
        <v>-100</v>
      </c>
    </row>
    <row r="179" spans="1:23" ht="13.5" thickBot="1" x14ac:dyDescent="0.25">
      <c r="A179" s="324"/>
      <c r="K179" s="324"/>
      <c r="L179" s="218" t="s">
        <v>23</v>
      </c>
      <c r="M179" s="234">
        <f>'Lcc_BKK+DMK'!M179+Lcc_CNX!M179+Lcc_HDY!M179+Lcc_HKT!M179+Lcc_CEI!M179</f>
        <v>29</v>
      </c>
      <c r="N179" s="235">
        <f>'Lcc_BKK+DMK'!N179+Lcc_CNX!N179+Lcc_HDY!N179+Lcc_HKT!N179+Lcc_CEI!N179</f>
        <v>0</v>
      </c>
      <c r="O179" s="244">
        <f t="shared" ref="O179" si="344">SUM(M179:N179)</f>
        <v>29</v>
      </c>
      <c r="P179" s="237">
        <f>+'Lcc_BKK+DMK'!P179+Lcc_CNX!P179+Lcc_HDY!P179+Lcc_HKT!P179+Lcc_CEI!P179</f>
        <v>0</v>
      </c>
      <c r="Q179" s="236">
        <f t="shared" ref="Q179" si="345">O179+P179</f>
        <v>29</v>
      </c>
      <c r="R179" s="234">
        <f>'Lcc_BKK+DMK'!R179+Lcc_CNX!R179+Lcc_HDY!R179+Lcc_HKT!R179+Lcc_CEI!R179</f>
        <v>0</v>
      </c>
      <c r="S179" s="235">
        <f>'Lcc_BKK+DMK'!S179+Lcc_CNX!S179+Lcc_HDY!S179+Lcc_HKT!S179+Lcc_CEI!S179</f>
        <v>0</v>
      </c>
      <c r="T179" s="244">
        <f>SUM(R179:S179)</f>
        <v>0</v>
      </c>
      <c r="U179" s="237">
        <f>+'Lcc_BKK+DMK'!U179+Lcc_CNX!U179+Lcc_HDY!U179+Lcc_HKT!U179+Lcc_CEI!U179</f>
        <v>0</v>
      </c>
      <c r="V179" s="236">
        <f t="shared" ref="V179" si="346">T179+U179</f>
        <v>0</v>
      </c>
      <c r="W179" s="238">
        <f>IF(Q179=0,0,((V179/Q179)-1)*100)</f>
        <v>-100</v>
      </c>
    </row>
    <row r="180" spans="1:23" ht="14.25" thickTop="1" thickBot="1" x14ac:dyDescent="0.25">
      <c r="L180" s="246" t="s">
        <v>40</v>
      </c>
      <c r="M180" s="247">
        <f>+M177+M178+M179</f>
        <v>88</v>
      </c>
      <c r="N180" s="247">
        <f t="shared" ref="N180:V180" si="347">+N177+N178+N179</f>
        <v>2</v>
      </c>
      <c r="O180" s="248">
        <f t="shared" si="347"/>
        <v>90</v>
      </c>
      <c r="P180" s="249">
        <f t="shared" si="347"/>
        <v>0</v>
      </c>
      <c r="Q180" s="248">
        <f t="shared" si="347"/>
        <v>90</v>
      </c>
      <c r="R180" s="247">
        <f t="shared" si="347"/>
        <v>0</v>
      </c>
      <c r="S180" s="247">
        <f t="shared" si="347"/>
        <v>0</v>
      </c>
      <c r="T180" s="248">
        <f t="shared" si="347"/>
        <v>0</v>
      </c>
      <c r="U180" s="249">
        <f t="shared" si="347"/>
        <v>0</v>
      </c>
      <c r="V180" s="248">
        <f t="shared" si="347"/>
        <v>0</v>
      </c>
      <c r="W180" s="250">
        <f>IF(Q180=0,0,((V180/Q180)-1)*100)</f>
        <v>-100</v>
      </c>
    </row>
    <row r="181" spans="1:23" ht="14.25" thickTop="1" thickBot="1" x14ac:dyDescent="0.25">
      <c r="L181" s="239" t="s">
        <v>62</v>
      </c>
      <c r="M181" s="240">
        <f>+M172+M176+M180</f>
        <v>322</v>
      </c>
      <c r="N181" s="241">
        <f t="shared" ref="N181:V181" si="348">+N172+N176+N180</f>
        <v>8</v>
      </c>
      <c r="O181" s="242">
        <f t="shared" si="348"/>
        <v>330</v>
      </c>
      <c r="P181" s="240">
        <f t="shared" si="348"/>
        <v>0</v>
      </c>
      <c r="Q181" s="242">
        <f t="shared" si="348"/>
        <v>330</v>
      </c>
      <c r="R181" s="240">
        <f t="shared" si="348"/>
        <v>64</v>
      </c>
      <c r="S181" s="241">
        <f t="shared" si="348"/>
        <v>0</v>
      </c>
      <c r="T181" s="242">
        <f t="shared" si="348"/>
        <v>64</v>
      </c>
      <c r="U181" s="240">
        <f t="shared" si="348"/>
        <v>0</v>
      </c>
      <c r="V181" s="242">
        <f t="shared" si="348"/>
        <v>64</v>
      </c>
      <c r="W181" s="243">
        <f t="shared" ref="W181" si="349">IF(Q181=0,0,((V181/Q181)-1)*100)</f>
        <v>-80.606060606060609</v>
      </c>
    </row>
    <row r="182" spans="1:23" ht="14.25" thickTop="1" thickBot="1" x14ac:dyDescent="0.25">
      <c r="L182" s="239" t="s">
        <v>63</v>
      </c>
      <c r="M182" s="240">
        <f>+M168+M172+M176+M180</f>
        <v>466</v>
      </c>
      <c r="N182" s="241">
        <f t="shared" ref="N182:V182" si="350">+N168+N172+N176+N180</f>
        <v>9</v>
      </c>
      <c r="O182" s="242">
        <f t="shared" si="350"/>
        <v>475</v>
      </c>
      <c r="P182" s="240">
        <f t="shared" si="350"/>
        <v>0</v>
      </c>
      <c r="Q182" s="242">
        <f t="shared" si="350"/>
        <v>475</v>
      </c>
      <c r="R182" s="240">
        <f t="shared" si="350"/>
        <v>170</v>
      </c>
      <c r="S182" s="241">
        <f t="shared" si="350"/>
        <v>2</v>
      </c>
      <c r="T182" s="242">
        <f t="shared" si="350"/>
        <v>172</v>
      </c>
      <c r="U182" s="240">
        <f t="shared" si="350"/>
        <v>0</v>
      </c>
      <c r="V182" s="242">
        <f t="shared" si="350"/>
        <v>172</v>
      </c>
      <c r="W182" s="243">
        <f>IF(Q182=0,0,((V182/Q182)-1)*100)</f>
        <v>-63.789473684210527</v>
      </c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customHeight="1" thickTop="1" x14ac:dyDescent="0.2">
      <c r="L184" s="548" t="s">
        <v>55</v>
      </c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50"/>
    </row>
    <row r="185" spans="1:23" ht="13.5" thickBot="1" x14ac:dyDescent="0.25">
      <c r="L185" s="551" t="s">
        <v>52</v>
      </c>
      <c r="M185" s="552"/>
      <c r="N185" s="552"/>
      <c r="O185" s="552"/>
      <c r="P185" s="552"/>
      <c r="Q185" s="552"/>
      <c r="R185" s="552"/>
      <c r="S185" s="552"/>
      <c r="T185" s="552"/>
      <c r="U185" s="552"/>
      <c r="V185" s="552"/>
      <c r="W185" s="553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8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f>+'Lcc_BKK+DMK'!M191+Lcc_CNX!M191+Lcc_HDY!M191+Lcc_HKT!M191+Lcc_CEI!M191</f>
        <v>2</v>
      </c>
      <c r="N191" s="235">
        <f>+'Lcc_BKK+DMK'!N191+Lcc_CNX!N191+Lcc_HDY!N191+Lcc_HKT!N191+Lcc_CEI!N191</f>
        <v>0</v>
      </c>
      <c r="O191" s="244">
        <f>SUM(M191:N191)</f>
        <v>2</v>
      </c>
      <c r="P191" s="237">
        <f>+'Lcc_BKK+DMK'!P191+Lcc_CNX!P191+Lcc_HDY!P191+Lcc_HKT!P191+Lcc_CEI!P191</f>
        <v>0</v>
      </c>
      <c r="Q191" s="236">
        <f>O191+P191</f>
        <v>2</v>
      </c>
      <c r="R191" s="234">
        <f>+'Lcc_BKK+DMK'!R191+Lcc_CNX!R191+Lcc_HDY!R191+Lcc_HKT!R191+Lcc_CEI!R191</f>
        <v>0</v>
      </c>
      <c r="S191" s="235">
        <f>+'Lcc_BKK+DMK'!S191+Lcc_CNX!S191+Lcc_HDY!S191+Lcc_HKT!S191+Lcc_CEI!S191</f>
        <v>0</v>
      </c>
      <c r="T191" s="244">
        <f>SUM(R191:S191)</f>
        <v>0</v>
      </c>
      <c r="U191" s="237">
        <f>+'Lcc_BKK+DMK'!U191+Lcc_CNX!U191+Lcc_HDY!U191+Lcc_HKT!U191+Lcc_CEI!U191</f>
        <v>0</v>
      </c>
      <c r="V191" s="236">
        <f>T191+U191</f>
        <v>0</v>
      </c>
      <c r="W191" s="238">
        <f>IF(Q191=0,0,((V191/Q191)-1)*100)</f>
        <v>-100</v>
      </c>
    </row>
    <row r="192" spans="1:23" x14ac:dyDescent="0.2">
      <c r="L192" s="218" t="s">
        <v>11</v>
      </c>
      <c r="M192" s="234">
        <f>+'Lcc_BKK+DMK'!M192+Lcc_CNX!M192+Lcc_HDY!M192+Lcc_HKT!M192+Lcc_CEI!M192</f>
        <v>1</v>
      </c>
      <c r="N192" s="235">
        <f>+'Lcc_BKK+DMK'!N192+Lcc_CNX!N192+Lcc_HDY!N192+Lcc_HKT!N192+Lcc_CEI!N192</f>
        <v>0</v>
      </c>
      <c r="O192" s="244">
        <f t="shared" ref="O192:O193" si="351">SUM(M192:N192)</f>
        <v>1</v>
      </c>
      <c r="P192" s="237">
        <f>+'Lcc_BKK+DMK'!P192+Lcc_CNX!P192+Lcc_HDY!P192+Lcc_HKT!P192+Lcc_CEI!P192</f>
        <v>0</v>
      </c>
      <c r="Q192" s="236">
        <f t="shared" ref="Q192:Q193" si="352">O192+P192</f>
        <v>1</v>
      </c>
      <c r="R192" s="234">
        <f>+'Lcc_BKK+DMK'!R192+Lcc_CNX!R192+Lcc_HDY!R192+Lcc_HKT!R192+Lcc_CEI!R192</f>
        <v>0</v>
      </c>
      <c r="S192" s="235">
        <f>+'Lcc_BKK+DMK'!S192+Lcc_CNX!S192+Lcc_HDY!S192+Lcc_HKT!S192+Lcc_CEI!S192</f>
        <v>0</v>
      </c>
      <c r="T192" s="244">
        <f t="shared" ref="T192:T193" si="353">SUM(R192:S192)</f>
        <v>0</v>
      </c>
      <c r="U192" s="237">
        <f>+'Lcc_BKK+DMK'!U192+Lcc_CNX!U192+Lcc_HDY!U192+Lcc_HKT!U192+Lcc_CEI!U192</f>
        <v>0</v>
      </c>
      <c r="V192" s="236">
        <f t="shared" ref="V192:V193" si="354">T192+U192</f>
        <v>0</v>
      </c>
      <c r="W192" s="238">
        <f t="shared" ref="W192:W193" si="355">IF(Q192=0,0,((V192/Q192)-1)*100)</f>
        <v>-100</v>
      </c>
    </row>
    <row r="193" spans="1:23" ht="13.5" thickBot="1" x14ac:dyDescent="0.25">
      <c r="L193" s="223" t="s">
        <v>12</v>
      </c>
      <c r="M193" s="234">
        <f>+'Lcc_BKK+DMK'!M193+Lcc_CNX!M193+Lcc_HDY!M193+Lcc_HKT!M193+Lcc_CEI!M193</f>
        <v>0</v>
      </c>
      <c r="N193" s="235">
        <f>+'Lcc_BKK+DMK'!N193+Lcc_CNX!N193+Lcc_HDY!N193+Lcc_HKT!N193+Lcc_CEI!N193</f>
        <v>0</v>
      </c>
      <c r="O193" s="244">
        <f t="shared" si="351"/>
        <v>0</v>
      </c>
      <c r="P193" s="237">
        <f>+'Lcc_BKK+DMK'!P193+Lcc_CNX!P193+Lcc_HDY!P193+Lcc_HKT!P193+Lcc_CEI!P193</f>
        <v>0</v>
      </c>
      <c r="Q193" s="236">
        <f t="shared" si="352"/>
        <v>0</v>
      </c>
      <c r="R193" s="234">
        <f>+'Lcc_BKK+DMK'!R193+Lcc_CNX!R193+Lcc_HDY!R193+Lcc_HKT!R193+Lcc_CEI!R193</f>
        <v>0</v>
      </c>
      <c r="S193" s="235">
        <f>+'Lcc_BKK+DMK'!S193+Lcc_CNX!S193+Lcc_HDY!S193+Lcc_HKT!S193+Lcc_CEI!S193</f>
        <v>0</v>
      </c>
      <c r="T193" s="244">
        <f t="shared" si="353"/>
        <v>0</v>
      </c>
      <c r="U193" s="237">
        <f>+'Lcc_BKK+DMK'!U193+Lcc_CNX!U193+Lcc_HDY!U193+Lcc_HKT!U193+Lcc_CEI!U193</f>
        <v>0</v>
      </c>
      <c r="V193" s="236">
        <f t="shared" si="354"/>
        <v>0</v>
      </c>
      <c r="W193" s="238">
        <f t="shared" si="355"/>
        <v>0</v>
      </c>
    </row>
    <row r="194" spans="1:23" ht="14.25" thickTop="1" thickBot="1" x14ac:dyDescent="0.25">
      <c r="L194" s="239" t="s">
        <v>57</v>
      </c>
      <c r="M194" s="240">
        <f t="shared" ref="M194:Q194" si="356">+M191+M192+M193</f>
        <v>3</v>
      </c>
      <c r="N194" s="241">
        <f t="shared" si="356"/>
        <v>0</v>
      </c>
      <c r="O194" s="242">
        <f t="shared" si="356"/>
        <v>3</v>
      </c>
      <c r="P194" s="240">
        <f t="shared" si="356"/>
        <v>0</v>
      </c>
      <c r="Q194" s="242">
        <f t="shared" si="356"/>
        <v>3</v>
      </c>
      <c r="R194" s="240">
        <f t="shared" ref="R194:V194" si="357">+R191+R192+R193</f>
        <v>0</v>
      </c>
      <c r="S194" s="241">
        <f t="shared" si="357"/>
        <v>0</v>
      </c>
      <c r="T194" s="242">
        <f t="shared" si="357"/>
        <v>0</v>
      </c>
      <c r="U194" s="240">
        <f t="shared" si="357"/>
        <v>0</v>
      </c>
      <c r="V194" s="242">
        <f t="shared" si="357"/>
        <v>0</v>
      </c>
      <c r="W194" s="243">
        <f t="shared" ref="W194:W195" si="358">IF(Q194=0,0,((V194/Q194)-1)*100)</f>
        <v>-100</v>
      </c>
    </row>
    <row r="195" spans="1:23" ht="13.5" thickTop="1" x14ac:dyDescent="0.2">
      <c r="L195" s="218" t="s">
        <v>13</v>
      </c>
      <c r="M195" s="234">
        <f>+'Lcc_BKK+DMK'!M195+Lcc_CNX!M195+Lcc_HDY!M195+Lcc_HKT!M195+Lcc_CEI!M195</f>
        <v>1</v>
      </c>
      <c r="N195" s="235">
        <f>+'Lcc_BKK+DMK'!N195+Lcc_CNX!N195+Lcc_HDY!N195+Lcc_HKT!N195+Lcc_CEI!N195</f>
        <v>0</v>
      </c>
      <c r="O195" s="244">
        <f t="shared" ref="O195" si="359">SUM(M195:N195)</f>
        <v>1</v>
      </c>
      <c r="P195" s="237">
        <f>+'Lcc_BKK+DMK'!P195+Lcc_CNX!P195+Lcc_HDY!P195+Lcc_HKT!P195+Lcc_CEI!P195</f>
        <v>0</v>
      </c>
      <c r="Q195" s="236">
        <f t="shared" ref="Q195" si="360">O195+P195</f>
        <v>1</v>
      </c>
      <c r="R195" s="234">
        <f>+'Lcc_BKK+DMK'!R195+Lcc_CNX!R195+Lcc_HDY!R195+Lcc_HKT!R195+Lcc_CEI!R195</f>
        <v>0</v>
      </c>
      <c r="S195" s="235">
        <f>+'Lcc_BKK+DMK'!S195+Lcc_CNX!S195+Lcc_HDY!S195+Lcc_HKT!S195+Lcc_CEI!S195</f>
        <v>0</v>
      </c>
      <c r="T195" s="244">
        <f>SUM(R195:S195)</f>
        <v>0</v>
      </c>
      <c r="U195" s="237">
        <f>+'Lcc_BKK+DMK'!U195+Lcc_CNX!U195+Lcc_HDY!U195+Lcc_HKT!U195+Lcc_CEI!U195</f>
        <v>0</v>
      </c>
      <c r="V195" s="236">
        <f t="shared" ref="V195" si="361">T195+U195</f>
        <v>0</v>
      </c>
      <c r="W195" s="238">
        <f t="shared" si="358"/>
        <v>-100</v>
      </c>
    </row>
    <row r="196" spans="1:23" ht="15.75" customHeight="1" x14ac:dyDescent="0.2">
      <c r="L196" s="218" t="s">
        <v>14</v>
      </c>
      <c r="M196" s="234">
        <f>+'Lcc_BKK+DMK'!M196+Lcc_CNX!M196+Lcc_HDY!M196+Lcc_HKT!M196+Lcc_CEI!M196</f>
        <v>1</v>
      </c>
      <c r="N196" s="235">
        <f>+'Lcc_BKK+DMK'!N196+Lcc_CNX!N196+Lcc_HDY!N196+Lcc_HKT!N196+Lcc_CEI!N196</f>
        <v>0</v>
      </c>
      <c r="O196" s="244">
        <f>SUM(M196:N196)</f>
        <v>1</v>
      </c>
      <c r="P196" s="237">
        <f>+'Lcc_BKK+DMK'!P196+Lcc_CNX!P196+Lcc_HDY!P196+Lcc_HKT!P196+Lcc_CEI!P196</f>
        <v>0</v>
      </c>
      <c r="Q196" s="236">
        <f>O196+P196</f>
        <v>1</v>
      </c>
      <c r="R196" s="234">
        <f>+'Lcc_BKK+DMK'!R196+Lcc_CNX!R196+Lcc_HDY!R196+Lcc_HKT!R196+Lcc_CEI!R196</f>
        <v>0</v>
      </c>
      <c r="S196" s="235">
        <f>+'Lcc_BKK+DMK'!S196+Lcc_CNX!S196+Lcc_HDY!S196+Lcc_HKT!S196+Lcc_CEI!S196</f>
        <v>0</v>
      </c>
      <c r="T196" s="244">
        <f t="shared" ref="T196:T203" si="362">SUM(R196:S196)</f>
        <v>0</v>
      </c>
      <c r="U196" s="237">
        <f>+'Lcc_BKK+DMK'!U196+Lcc_CNX!U196+Lcc_HDY!U196+Lcc_HKT!U196+Lcc_CEI!U196</f>
        <v>0</v>
      </c>
      <c r="V196" s="236">
        <f>T196+U196</f>
        <v>0</v>
      </c>
      <c r="W196" s="238">
        <f>IF(Q196=0,0,((V196/Q196)-1)*100)</f>
        <v>-100</v>
      </c>
    </row>
    <row r="197" spans="1:23" ht="13.5" thickBot="1" x14ac:dyDescent="0.25">
      <c r="L197" s="218" t="s">
        <v>15</v>
      </c>
      <c r="M197" s="234">
        <f>+'Lcc_BKK+DMK'!M197+Lcc_CNX!M197+Lcc_HDY!M197+Lcc_HKT!M197+Lcc_CEI!M197</f>
        <v>0</v>
      </c>
      <c r="N197" s="235">
        <f>+'Lcc_BKK+DMK'!N197+Lcc_CNX!N197+Lcc_HDY!N197+Lcc_HKT!N197+Lcc_CEI!N197</f>
        <v>0</v>
      </c>
      <c r="O197" s="244">
        <f>SUM(M197:N197)</f>
        <v>0</v>
      </c>
      <c r="P197" s="237">
        <f>+'Lcc_BKK+DMK'!P197+Lcc_CNX!P197+Lcc_HDY!P197+Lcc_HKT!P197+Lcc_CEI!P197</f>
        <v>0</v>
      </c>
      <c r="Q197" s="236">
        <f>O197+P197</f>
        <v>0</v>
      </c>
      <c r="R197" s="234">
        <f>+'Lcc_BKK+DMK'!R197+Lcc_CNX!R197+Lcc_HDY!R197+Lcc_HKT!R197+Lcc_CEI!R197</f>
        <v>0</v>
      </c>
      <c r="S197" s="235">
        <f>+'Lcc_BKK+DMK'!S197+Lcc_CNX!S197+Lcc_HDY!S197+Lcc_HKT!S197+Lcc_CEI!S197</f>
        <v>0</v>
      </c>
      <c r="T197" s="244">
        <f t="shared" si="362"/>
        <v>0</v>
      </c>
      <c r="U197" s="237">
        <f>+'Lcc_BKK+DMK'!U197+Lcc_CNX!U197+Lcc_HDY!U197+Lcc_HKT!U197+Lcc_CEI!U197</f>
        <v>0</v>
      </c>
      <c r="V197" s="236">
        <f t="shared" ref="V197" si="363">T197+U197</f>
        <v>0</v>
      </c>
      <c r="W197" s="238">
        <f>IF(Q197=0,0,((V197/Q197)-1)*100)</f>
        <v>0</v>
      </c>
    </row>
    <row r="198" spans="1:23" ht="14.25" thickTop="1" thickBot="1" x14ac:dyDescent="0.25">
      <c r="L198" s="239" t="s">
        <v>61</v>
      </c>
      <c r="M198" s="240">
        <f>+M195+M196+M197</f>
        <v>2</v>
      </c>
      <c r="N198" s="241">
        <f t="shared" ref="N198:V198" si="364">+N195+N196+N197</f>
        <v>0</v>
      </c>
      <c r="O198" s="242">
        <f t="shared" si="364"/>
        <v>2</v>
      </c>
      <c r="P198" s="240">
        <f t="shared" si="364"/>
        <v>0</v>
      </c>
      <c r="Q198" s="242">
        <f t="shared" si="364"/>
        <v>2</v>
      </c>
      <c r="R198" s="240">
        <f>+R195+R196+R197</f>
        <v>0</v>
      </c>
      <c r="S198" s="241">
        <f>+S195+S196+S197</f>
        <v>0</v>
      </c>
      <c r="T198" s="242">
        <f t="shared" si="362"/>
        <v>0</v>
      </c>
      <c r="U198" s="240">
        <f t="shared" si="364"/>
        <v>0</v>
      </c>
      <c r="V198" s="242">
        <f t="shared" si="364"/>
        <v>0</v>
      </c>
      <c r="W198" s="243">
        <f t="shared" ref="W198" si="365">IF(Q198=0,0,((V198/Q198)-1)*100)</f>
        <v>-100</v>
      </c>
    </row>
    <row r="199" spans="1:23" ht="13.5" thickTop="1" x14ac:dyDescent="0.2">
      <c r="L199" s="218" t="s">
        <v>16</v>
      </c>
      <c r="M199" s="234">
        <f>+'Lcc_BKK+DMK'!M199+Lcc_CNX!M199+Lcc_HDY!M199+Lcc_HKT!M199+Lcc_CEI!M199</f>
        <v>0</v>
      </c>
      <c r="N199" s="235">
        <f>+'Lcc_BKK+DMK'!N199+Lcc_CNX!N199+Lcc_HDY!N199+Lcc_HKT!N199+Lcc_CEI!N199</f>
        <v>0</v>
      </c>
      <c r="O199" s="244">
        <f>SUM(M199:N199)</f>
        <v>0</v>
      </c>
      <c r="P199" s="237">
        <f>+'Lcc_BKK+DMK'!P199+Lcc_CNX!P199+Lcc_HDY!P199+Lcc_HKT!P199+Lcc_CEI!P199</f>
        <v>0</v>
      </c>
      <c r="Q199" s="236">
        <f>O199+P199</f>
        <v>0</v>
      </c>
      <c r="R199" s="234">
        <f>+'Lcc_BKK+DMK'!R199+Lcc_CNX!R199+Lcc_HDY!R199+Lcc_HKT!R199+Lcc_CEI!R199</f>
        <v>0</v>
      </c>
      <c r="S199" s="235">
        <f>+'Lcc_BKK+DMK'!S199+Lcc_CNX!S199+Lcc_HDY!S199+Lcc_HKT!S199+Lcc_CEI!S199</f>
        <v>0</v>
      </c>
      <c r="T199" s="244">
        <f t="shared" si="362"/>
        <v>0</v>
      </c>
      <c r="U199" s="237">
        <f>+'Lcc_BKK+DMK'!U199+Lcc_CNX!U199+Lcc_HDY!U199+Lcc_HKT!U199+Lcc_CEI!U199</f>
        <v>0</v>
      </c>
      <c r="V199" s="236">
        <f>T199+U199</f>
        <v>0</v>
      </c>
      <c r="W199" s="238">
        <f>IF(Q199=0,0,((V199/Q199)-1)*100)</f>
        <v>0</v>
      </c>
    </row>
    <row r="200" spans="1:23" x14ac:dyDescent="0.2">
      <c r="L200" s="218" t="s">
        <v>66</v>
      </c>
      <c r="M200" s="234">
        <f>+'Lcc_BKK+DMK'!M200+Lcc_CNX!M200+Lcc_HDY!M200+Lcc_HKT!M200+Lcc_CEI!M200</f>
        <v>0</v>
      </c>
      <c r="N200" s="235">
        <f>+'Lcc_BKK+DMK'!N200+Lcc_CNX!N200+Lcc_HDY!N200+Lcc_HKT!N200+Lcc_CEI!N200</f>
        <v>0</v>
      </c>
      <c r="O200" s="244">
        <f>SUM(M200:N200)</f>
        <v>0</v>
      </c>
      <c r="P200" s="237">
        <f>+'Lcc_BKK+DMK'!P200+Lcc_CNX!P200+Lcc_HDY!P200+Lcc_HKT!P200+Lcc_CEI!P200</f>
        <v>0</v>
      </c>
      <c r="Q200" s="236">
        <f>O200+P200</f>
        <v>0</v>
      </c>
      <c r="R200" s="234">
        <f>+'Lcc_BKK+DMK'!R200+Lcc_CNX!R200+Lcc_HDY!R200+Lcc_HKT!R200+Lcc_CEI!R200</f>
        <v>0</v>
      </c>
      <c r="S200" s="235">
        <f>+'Lcc_BKK+DMK'!S200+Lcc_CNX!S200+Lcc_HDY!S200+Lcc_HKT!S200+Lcc_CEI!S200</f>
        <v>0</v>
      </c>
      <c r="T200" s="244">
        <f>SUM(R200:S200)</f>
        <v>0</v>
      </c>
      <c r="U200" s="237">
        <f>+'Lcc_BKK+DMK'!U200+Lcc_CNX!U200+Lcc_HDY!U200+Lcc_HKT!U200+Lcc_CEI!U200</f>
        <v>0</v>
      </c>
      <c r="V200" s="236">
        <f>T200+U200</f>
        <v>0</v>
      </c>
      <c r="W200" s="238">
        <f t="shared" ref="W200" si="366">IF(Q200=0,0,((V200/Q200)-1)*100)</f>
        <v>0</v>
      </c>
    </row>
    <row r="201" spans="1:23" ht="13.5" thickBot="1" x14ac:dyDescent="0.25">
      <c r="L201" s="218" t="s">
        <v>18</v>
      </c>
      <c r="M201" s="234">
        <f>+'Lcc_BKK+DMK'!M201+Lcc_CNX!M201+Lcc_HDY!M201+Lcc_HKT!M201+Lcc_CEI!M201</f>
        <v>0</v>
      </c>
      <c r="N201" s="235">
        <f>+'Lcc_BKK+DMK'!N201+Lcc_CNX!N201+Lcc_HDY!N201+Lcc_HKT!N201+Lcc_CEI!N201</f>
        <v>0</v>
      </c>
      <c r="O201" s="244">
        <f>SUM(M201:N201)</f>
        <v>0</v>
      </c>
      <c r="P201" s="237">
        <f>+'Lcc_BKK+DMK'!P201+Lcc_CNX!P201+Lcc_HDY!P201+Lcc_HKT!P201+Lcc_CEI!P201</f>
        <v>0</v>
      </c>
      <c r="Q201" s="236">
        <f>O201+P201</f>
        <v>0</v>
      </c>
      <c r="R201" s="234">
        <f>+'Lcc_BKK+DMK'!R201+Lcc_CNX!R201+Lcc_HDY!R201+Lcc_HKT!R201+Lcc_CEI!R201</f>
        <v>0</v>
      </c>
      <c r="S201" s="235">
        <f>+'Lcc_BKK+DMK'!S201+Lcc_CNX!S201+Lcc_HDY!S201+Lcc_HKT!S201+Lcc_CEI!S201</f>
        <v>0</v>
      </c>
      <c r="T201" s="244">
        <f>SUM(R201:S201)</f>
        <v>0</v>
      </c>
      <c r="U201" s="237">
        <f>+'Lcc_BKK+DMK'!U201+Lcc_CNX!U201+Lcc_HDY!U201+Lcc_HKT!U201+Lcc_CEI!U201</f>
        <v>0</v>
      </c>
      <c r="V201" s="236">
        <f>T201+U201</f>
        <v>0</v>
      </c>
      <c r="W201" s="238">
        <f>IF(Q201=0,0,((V201/Q201)-1)*100)</f>
        <v>0</v>
      </c>
    </row>
    <row r="202" spans="1:23" ht="14.25" thickTop="1" thickBot="1" x14ac:dyDescent="0.25">
      <c r="L202" s="246" t="s">
        <v>19</v>
      </c>
      <c r="M202" s="247">
        <f>+M199+M200+M201</f>
        <v>0</v>
      </c>
      <c r="N202" s="247">
        <f t="shared" ref="N202" si="367">+N199+N200+N201</f>
        <v>0</v>
      </c>
      <c r="O202" s="248">
        <f t="shared" ref="O202" si="368">+O199+O200+O201</f>
        <v>0</v>
      </c>
      <c r="P202" s="249">
        <f t="shared" ref="P202" si="369">+P199+P200+P201</f>
        <v>0</v>
      </c>
      <c r="Q202" s="248">
        <f t="shared" ref="Q202" si="370">+Q199+Q200+Q201</f>
        <v>0</v>
      </c>
      <c r="R202" s="247">
        <f t="shared" ref="R202" si="371">+R199+R200+R201</f>
        <v>0</v>
      </c>
      <c r="S202" s="247">
        <f t="shared" ref="S202" si="372">+S199+S200+S201</f>
        <v>0</v>
      </c>
      <c r="T202" s="248">
        <f t="shared" ref="T202" si="373">+T199+T200+T201</f>
        <v>0</v>
      </c>
      <c r="U202" s="249">
        <f t="shared" ref="U202" si="374">+U199+U200+U201</f>
        <v>0</v>
      </c>
      <c r="V202" s="248">
        <f t="shared" ref="V202" si="375">+V199+V200+V201</f>
        <v>0</v>
      </c>
      <c r="W202" s="250">
        <f>IF(Q202=0,0,((V202/Q202)-1)*100)</f>
        <v>0</v>
      </c>
    </row>
    <row r="203" spans="1:23" ht="13.5" thickTop="1" x14ac:dyDescent="0.2">
      <c r="A203" s="324"/>
      <c r="K203" s="324"/>
      <c r="L203" s="218" t="s">
        <v>21</v>
      </c>
      <c r="M203" s="234">
        <f>+'Lcc_BKK+DMK'!M203+Lcc_CNX!M203+Lcc_HDY!M203+Lcc_HKT!M203+Lcc_CEI!M203</f>
        <v>0</v>
      </c>
      <c r="N203" s="235">
        <f>+'Lcc_BKK+DMK'!N203+Lcc_CNX!N203+Lcc_HDY!N203+Lcc_HKT!N203+Lcc_CEI!N203</f>
        <v>0</v>
      </c>
      <c r="O203" s="244">
        <f>SUM(M203:N203)</f>
        <v>0</v>
      </c>
      <c r="P203" s="237">
        <f>+'Lcc_BKK+DMK'!P203+Lcc_CNX!P203+Lcc_HDY!P203+Lcc_HKT!P203+Lcc_CEI!P203</f>
        <v>0</v>
      </c>
      <c r="Q203" s="236">
        <f>O203+P203</f>
        <v>0</v>
      </c>
      <c r="R203" s="234">
        <f>+'Lcc_BKK+DMK'!R203+Lcc_CNX!R203+Lcc_HDY!R203+Lcc_HKT!R203+Lcc_CEI!R203</f>
        <v>0</v>
      </c>
      <c r="S203" s="235">
        <f>+'Lcc_BKK+DMK'!S203+Lcc_CNX!S203+Lcc_HDY!S203+Lcc_HKT!S203+Lcc_CEI!S203</f>
        <v>0</v>
      </c>
      <c r="T203" s="244">
        <f t="shared" si="362"/>
        <v>0</v>
      </c>
      <c r="U203" s="237">
        <f>+'Lcc_BKK+DMK'!U203+Lcc_CNX!U203+Lcc_HDY!U203+Lcc_HKT!U203+Lcc_CEI!U203</f>
        <v>0</v>
      </c>
      <c r="V203" s="236">
        <f>T203+U203</f>
        <v>0</v>
      </c>
      <c r="W203" s="238">
        <f>IF(Q203=0,0,((V203/Q203)-1)*100)</f>
        <v>0</v>
      </c>
    </row>
    <row r="204" spans="1:23" x14ac:dyDescent="0.2">
      <c r="A204" s="324"/>
      <c r="K204" s="324"/>
      <c r="L204" s="218" t="s">
        <v>22</v>
      </c>
      <c r="M204" s="234">
        <f>+'Lcc_BKK+DMK'!M204+Lcc_CNX!M204+Lcc_HDY!M204+Lcc_HKT!M204+Lcc_CEI!M204</f>
        <v>0</v>
      </c>
      <c r="N204" s="235">
        <f>+'Lcc_BKK+DMK'!N204+Lcc_CNX!N204+Lcc_HDY!N204+Lcc_HKT!N204+Lcc_CEI!N204</f>
        <v>0</v>
      </c>
      <c r="O204" s="244">
        <f>SUM(M204:N204)</f>
        <v>0</v>
      </c>
      <c r="P204" s="237">
        <f>+'Lcc_BKK+DMK'!P204+Lcc_CNX!P204+Lcc_HDY!P204+Lcc_HKT!P204+Lcc_CEI!P204</f>
        <v>0</v>
      </c>
      <c r="Q204" s="236">
        <f>O204+P204</f>
        <v>0</v>
      </c>
      <c r="R204" s="234">
        <f>+'Lcc_BKK+DMK'!R204+Lcc_CNX!R204+Lcc_HDY!R204+Lcc_HKT!R204+Lcc_CEI!R204</f>
        <v>0</v>
      </c>
      <c r="S204" s="235">
        <f>+'Lcc_BKK+DMK'!S204+Lcc_CNX!S204+Lcc_HDY!S204+Lcc_HKT!S204+Lcc_CEI!S204</f>
        <v>0</v>
      </c>
      <c r="T204" s="244">
        <f>SUM(R204:S204)</f>
        <v>0</v>
      </c>
      <c r="U204" s="237">
        <f>+'Lcc_BKK+DMK'!U204+Lcc_CNX!U204+Lcc_HDY!U204+Lcc_HKT!U204+Lcc_CEI!U204</f>
        <v>0</v>
      </c>
      <c r="V204" s="236">
        <f>T204+U204</f>
        <v>0</v>
      </c>
      <c r="W204" s="238">
        <f t="shared" ref="W204" si="376">IF(Q204=0,0,((V204/Q204)-1)*100)</f>
        <v>0</v>
      </c>
    </row>
    <row r="205" spans="1:23" ht="13.5" thickBot="1" x14ac:dyDescent="0.25">
      <c r="A205" s="324"/>
      <c r="K205" s="324"/>
      <c r="L205" s="218" t="s">
        <v>23</v>
      </c>
      <c r="M205" s="234">
        <f>+'Lcc_BKK+DMK'!M205+Lcc_CNX!M205+Lcc_HDY!M205+Lcc_HKT!M205+Lcc_CEI!M205</f>
        <v>0</v>
      </c>
      <c r="N205" s="235">
        <f>+'Lcc_BKK+DMK'!N205+Lcc_CNX!N205+Lcc_HDY!N205+Lcc_HKT!N205+Lcc_CEI!N205</f>
        <v>0</v>
      </c>
      <c r="O205" s="244">
        <f t="shared" ref="O205" si="377">SUM(M205:N205)</f>
        <v>0</v>
      </c>
      <c r="P205" s="237">
        <f>+'Lcc_BKK+DMK'!P205+Lcc_CNX!P205+Lcc_HDY!P205+Lcc_HKT!P205+Lcc_CEI!P205</f>
        <v>0</v>
      </c>
      <c r="Q205" s="236">
        <f t="shared" ref="Q205" si="378">O205+P205</f>
        <v>0</v>
      </c>
      <c r="R205" s="234">
        <f>+'Lcc_BKK+DMK'!R205+Lcc_CNX!R205+Lcc_HDY!R205+Lcc_HKT!R205+Lcc_CEI!R205</f>
        <v>0</v>
      </c>
      <c r="S205" s="235">
        <f>+'Lcc_BKK+DMK'!S205+Lcc_CNX!S205+Lcc_HDY!S205+Lcc_HKT!S205+Lcc_CEI!S205</f>
        <v>0</v>
      </c>
      <c r="T205" s="244">
        <f>SUM(R205:S205)</f>
        <v>0</v>
      </c>
      <c r="U205" s="237">
        <f>+'Lcc_BKK+DMK'!U205+Lcc_CNX!U205+Lcc_HDY!U205+Lcc_HKT!U205+Lcc_CEI!U205</f>
        <v>0</v>
      </c>
      <c r="V205" s="236">
        <f t="shared" ref="V205" si="379">T205+U205</f>
        <v>0</v>
      </c>
      <c r="W205" s="238">
        <f>IF(Q205=0,0,((V205/Q205)-1)*100)</f>
        <v>0</v>
      </c>
    </row>
    <row r="206" spans="1:23" ht="14.25" thickTop="1" thickBot="1" x14ac:dyDescent="0.25">
      <c r="L206" s="246" t="s">
        <v>40</v>
      </c>
      <c r="M206" s="247">
        <f>+M203+M204+M205</f>
        <v>0</v>
      </c>
      <c r="N206" s="247">
        <f t="shared" ref="N206:V206" si="380">+N203+N204+N205</f>
        <v>0</v>
      </c>
      <c r="O206" s="248">
        <f t="shared" si="380"/>
        <v>0</v>
      </c>
      <c r="P206" s="249">
        <f t="shared" si="380"/>
        <v>0</v>
      </c>
      <c r="Q206" s="248">
        <f t="shared" si="380"/>
        <v>0</v>
      </c>
      <c r="R206" s="247">
        <f t="shared" si="380"/>
        <v>0</v>
      </c>
      <c r="S206" s="247">
        <f t="shared" si="380"/>
        <v>0</v>
      </c>
      <c r="T206" s="248">
        <f t="shared" si="380"/>
        <v>0</v>
      </c>
      <c r="U206" s="249">
        <f t="shared" si="380"/>
        <v>0</v>
      </c>
      <c r="V206" s="248">
        <f t="shared" si="380"/>
        <v>0</v>
      </c>
      <c r="W206" s="250">
        <f>IF(Q206=0,0,((V206/Q206)-1)*100)</f>
        <v>0</v>
      </c>
    </row>
    <row r="207" spans="1:23" ht="14.25" thickTop="1" thickBot="1" x14ac:dyDescent="0.25">
      <c r="L207" s="239" t="s">
        <v>62</v>
      </c>
      <c r="M207" s="240">
        <f>+M198+M202+M206</f>
        <v>2</v>
      </c>
      <c r="N207" s="241">
        <f t="shared" ref="N207:V207" si="381">+N198+N202+N206</f>
        <v>0</v>
      </c>
      <c r="O207" s="242">
        <f t="shared" si="381"/>
        <v>2</v>
      </c>
      <c r="P207" s="240">
        <f t="shared" si="381"/>
        <v>0</v>
      </c>
      <c r="Q207" s="242">
        <f t="shared" si="381"/>
        <v>2</v>
      </c>
      <c r="R207" s="240">
        <f t="shared" si="381"/>
        <v>0</v>
      </c>
      <c r="S207" s="241">
        <f t="shared" si="381"/>
        <v>0</v>
      </c>
      <c r="T207" s="242">
        <f t="shared" si="381"/>
        <v>0</v>
      </c>
      <c r="U207" s="240">
        <f t="shared" si="381"/>
        <v>0</v>
      </c>
      <c r="V207" s="242">
        <f t="shared" si="381"/>
        <v>0</v>
      </c>
      <c r="W207" s="243">
        <f t="shared" ref="W207" si="382">IF(Q207=0,0,((V207/Q207)-1)*100)</f>
        <v>-100</v>
      </c>
    </row>
    <row r="208" spans="1:23" ht="14.25" thickTop="1" thickBot="1" x14ac:dyDescent="0.25">
      <c r="L208" s="239" t="s">
        <v>63</v>
      </c>
      <c r="M208" s="240">
        <f>+M194+M198+M202+M206</f>
        <v>5</v>
      </c>
      <c r="N208" s="241">
        <f t="shared" ref="N208:V208" si="383">+N194+N198+N202+N206</f>
        <v>0</v>
      </c>
      <c r="O208" s="242">
        <f t="shared" si="383"/>
        <v>5</v>
      </c>
      <c r="P208" s="240">
        <f t="shared" si="383"/>
        <v>0</v>
      </c>
      <c r="Q208" s="242">
        <f t="shared" si="383"/>
        <v>5</v>
      </c>
      <c r="R208" s="240">
        <f t="shared" si="383"/>
        <v>0</v>
      </c>
      <c r="S208" s="241">
        <f t="shared" si="383"/>
        <v>0</v>
      </c>
      <c r="T208" s="242">
        <f t="shared" si="383"/>
        <v>0</v>
      </c>
      <c r="U208" s="240">
        <f t="shared" si="383"/>
        <v>0</v>
      </c>
      <c r="V208" s="242">
        <f t="shared" si="383"/>
        <v>0</v>
      </c>
      <c r="W208" s="243">
        <f>IF(Q208=0,0,((V208/Q208)-1)*100)</f>
        <v>-100</v>
      </c>
    </row>
    <row r="209" spans="12:23" ht="13.5" customHeight="1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515" t="s">
        <v>56</v>
      </c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7"/>
    </row>
    <row r="211" spans="12:23" ht="13.5" thickBot="1" x14ac:dyDescent="0.25">
      <c r="L211" s="518" t="s">
        <v>53</v>
      </c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20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8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7"/>
      <c r="R214" s="219"/>
      <c r="S214" s="211"/>
      <c r="T214" s="220"/>
      <c r="U214" s="221"/>
      <c r="V214" s="307"/>
      <c r="W214" s="309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303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ht="12.75" customHeight="1" x14ac:dyDescent="0.2">
      <c r="L217" s="218" t="s">
        <v>10</v>
      </c>
      <c r="M217" s="234">
        <f t="shared" ref="M217:N223" si="384">+M165+M191</f>
        <v>44</v>
      </c>
      <c r="N217" s="235">
        <f t="shared" si="384"/>
        <v>1</v>
      </c>
      <c r="O217" s="236">
        <f>M217+N217</f>
        <v>45</v>
      </c>
      <c r="P217" s="237">
        <f t="shared" ref="P217:P223" si="385">+P165+P191</f>
        <v>0</v>
      </c>
      <c r="Q217" s="265">
        <f>O217+P217</f>
        <v>45</v>
      </c>
      <c r="R217" s="234">
        <f t="shared" ref="R217:S223" si="386">+R165+R191</f>
        <v>35</v>
      </c>
      <c r="S217" s="235">
        <f t="shared" si="386"/>
        <v>2</v>
      </c>
      <c r="T217" s="236">
        <f>R217+S217</f>
        <v>37</v>
      </c>
      <c r="U217" s="237">
        <f t="shared" ref="U217:U223" si="387">+U165+U191</f>
        <v>0</v>
      </c>
      <c r="V217" s="265">
        <f>T217+U217</f>
        <v>37</v>
      </c>
      <c r="W217" s="238">
        <f>IF(Q217=0,0,((V217/Q217)-1)*100)</f>
        <v>-17.777777777777782</v>
      </c>
    </row>
    <row r="218" spans="12:23" ht="12.75" customHeight="1" x14ac:dyDescent="0.2">
      <c r="L218" s="218" t="s">
        <v>11</v>
      </c>
      <c r="M218" s="234">
        <f t="shared" si="384"/>
        <v>57</v>
      </c>
      <c r="N218" s="235">
        <f t="shared" si="384"/>
        <v>0</v>
      </c>
      <c r="O218" s="236">
        <f>M218+N218</f>
        <v>57</v>
      </c>
      <c r="P218" s="237">
        <f t="shared" si="385"/>
        <v>0</v>
      </c>
      <c r="Q218" s="265">
        <f>O218+P218</f>
        <v>57</v>
      </c>
      <c r="R218" s="234">
        <f t="shared" si="386"/>
        <v>36</v>
      </c>
      <c r="S218" s="235">
        <f t="shared" si="386"/>
        <v>0</v>
      </c>
      <c r="T218" s="236">
        <f>R218+S218</f>
        <v>36</v>
      </c>
      <c r="U218" s="237">
        <f t="shared" si="387"/>
        <v>0</v>
      </c>
      <c r="V218" s="265">
        <f>T218+U218</f>
        <v>36</v>
      </c>
      <c r="W218" s="238">
        <f>IF(Q218=0,0,((V218/Q218)-1)*100)</f>
        <v>-36.842105263157897</v>
      </c>
    </row>
    <row r="219" spans="12:23" ht="12.75" customHeight="1" thickBot="1" x14ac:dyDescent="0.25">
      <c r="L219" s="223" t="s">
        <v>12</v>
      </c>
      <c r="M219" s="234">
        <f t="shared" si="384"/>
        <v>46</v>
      </c>
      <c r="N219" s="235">
        <f t="shared" si="384"/>
        <v>0</v>
      </c>
      <c r="O219" s="236">
        <f>M219+N219</f>
        <v>46</v>
      </c>
      <c r="P219" s="237">
        <f t="shared" si="385"/>
        <v>0</v>
      </c>
      <c r="Q219" s="265">
        <f>O219+P219</f>
        <v>46</v>
      </c>
      <c r="R219" s="234">
        <f t="shared" si="386"/>
        <v>35</v>
      </c>
      <c r="S219" s="235">
        <f t="shared" si="386"/>
        <v>0</v>
      </c>
      <c r="T219" s="236">
        <f>R219+S219</f>
        <v>35</v>
      </c>
      <c r="U219" s="237">
        <f t="shared" si="387"/>
        <v>0</v>
      </c>
      <c r="V219" s="265">
        <f>T219+U219</f>
        <v>35</v>
      </c>
      <c r="W219" s="238">
        <f>IF(Q219=0,0,((V219/Q219)-1)*100)</f>
        <v>-23.913043478260864</v>
      </c>
    </row>
    <row r="220" spans="12:23" ht="12.75" customHeight="1" thickTop="1" thickBot="1" x14ac:dyDescent="0.25">
      <c r="L220" s="239" t="s">
        <v>57</v>
      </c>
      <c r="M220" s="240">
        <f t="shared" si="384"/>
        <v>147</v>
      </c>
      <c r="N220" s="241">
        <f t="shared" si="384"/>
        <v>1</v>
      </c>
      <c r="O220" s="242">
        <f>M220+N220</f>
        <v>148</v>
      </c>
      <c r="P220" s="240">
        <f t="shared" si="385"/>
        <v>0</v>
      </c>
      <c r="Q220" s="242">
        <f>O220+P220</f>
        <v>148</v>
      </c>
      <c r="R220" s="240">
        <f t="shared" si="386"/>
        <v>106</v>
      </c>
      <c r="S220" s="241">
        <f t="shared" si="386"/>
        <v>2</v>
      </c>
      <c r="T220" s="242">
        <f>R220+S220</f>
        <v>108</v>
      </c>
      <c r="U220" s="240">
        <f t="shared" si="387"/>
        <v>0</v>
      </c>
      <c r="V220" s="242">
        <f>T220+U220</f>
        <v>108</v>
      </c>
      <c r="W220" s="243">
        <f>IF(Q220=0,0,((V220/Q220)-1)*100)</f>
        <v>-27.027027027027028</v>
      </c>
    </row>
    <row r="221" spans="12:23" ht="12.75" customHeight="1" thickTop="1" x14ac:dyDescent="0.2">
      <c r="L221" s="218" t="s">
        <v>13</v>
      </c>
      <c r="M221" s="234">
        <f t="shared" si="384"/>
        <v>52</v>
      </c>
      <c r="N221" s="235">
        <f t="shared" si="384"/>
        <v>0</v>
      </c>
      <c r="O221" s="236">
        <f t="shared" ref="O221" si="388">M221+N221</f>
        <v>52</v>
      </c>
      <c r="P221" s="258">
        <f t="shared" si="385"/>
        <v>0</v>
      </c>
      <c r="Q221" s="337">
        <f t="shared" ref="Q221" si="389">O221+P221</f>
        <v>52</v>
      </c>
      <c r="R221" s="234">
        <f t="shared" si="386"/>
        <v>29</v>
      </c>
      <c r="S221" s="235">
        <f t="shared" si="386"/>
        <v>0</v>
      </c>
      <c r="T221" s="236">
        <f>R221+S221</f>
        <v>29</v>
      </c>
      <c r="U221" s="258">
        <f t="shared" si="387"/>
        <v>0</v>
      </c>
      <c r="V221" s="337">
        <f t="shared" ref="V221" si="390">T221+U221</f>
        <v>29</v>
      </c>
      <c r="W221" s="238">
        <f t="shared" ref="W221" si="391">IF(Q221=0,0,((V221/Q221)-1)*100)</f>
        <v>-44.230769230769226</v>
      </c>
    </row>
    <row r="222" spans="12:23" ht="12.75" customHeight="1" x14ac:dyDescent="0.2">
      <c r="L222" s="218" t="s">
        <v>14</v>
      </c>
      <c r="M222" s="234">
        <f t="shared" si="384"/>
        <v>34</v>
      </c>
      <c r="N222" s="235">
        <f t="shared" si="384"/>
        <v>0</v>
      </c>
      <c r="O222" s="244">
        <f>M222+N222</f>
        <v>34</v>
      </c>
      <c r="P222" s="258">
        <f t="shared" si="385"/>
        <v>0</v>
      </c>
      <c r="Q222" s="236">
        <f>O222+P222</f>
        <v>34</v>
      </c>
      <c r="R222" s="234">
        <f t="shared" si="386"/>
        <v>18</v>
      </c>
      <c r="S222" s="235">
        <f t="shared" si="386"/>
        <v>0</v>
      </c>
      <c r="T222" s="244">
        <f t="shared" ref="T222:T229" si="392">R222+S222</f>
        <v>18</v>
      </c>
      <c r="U222" s="258">
        <f t="shared" si="387"/>
        <v>0</v>
      </c>
      <c r="V222" s="236">
        <f>T222+U222</f>
        <v>18</v>
      </c>
      <c r="W222" s="238">
        <f>IF(Q222=0,0,((V222/Q222)-1)*100)</f>
        <v>-47.058823529411761</v>
      </c>
    </row>
    <row r="223" spans="12:23" ht="12.75" customHeight="1" thickBot="1" x14ac:dyDescent="0.25">
      <c r="L223" s="218" t="s">
        <v>15</v>
      </c>
      <c r="M223" s="305">
        <f t="shared" si="384"/>
        <v>34</v>
      </c>
      <c r="N223" s="344">
        <f t="shared" si="384"/>
        <v>2</v>
      </c>
      <c r="O223" s="266">
        <f>M223+N223</f>
        <v>36</v>
      </c>
      <c r="P223" s="245">
        <f t="shared" si="385"/>
        <v>0</v>
      </c>
      <c r="Q223" s="345">
        <f>O223+P223</f>
        <v>36</v>
      </c>
      <c r="R223" s="305">
        <f t="shared" si="386"/>
        <v>17</v>
      </c>
      <c r="S223" s="344">
        <f t="shared" si="386"/>
        <v>0</v>
      </c>
      <c r="T223" s="266">
        <f t="shared" si="392"/>
        <v>17</v>
      </c>
      <c r="U223" s="245">
        <f t="shared" si="387"/>
        <v>0</v>
      </c>
      <c r="V223" s="345">
        <f t="shared" ref="V223" si="393">T223+U223</f>
        <v>17</v>
      </c>
      <c r="W223" s="238">
        <f t="shared" ref="W223" si="394">IF(Q223=0,0,((V223/Q223)-1)*100)</f>
        <v>-52.777777777777779</v>
      </c>
    </row>
    <row r="224" spans="12:23" ht="14.25" thickTop="1" thickBot="1" x14ac:dyDescent="0.25">
      <c r="L224" s="239" t="s">
        <v>61</v>
      </c>
      <c r="M224" s="240">
        <f>+M221+M222+M223</f>
        <v>120</v>
      </c>
      <c r="N224" s="241">
        <f t="shared" ref="N224" si="395">+N221+N222+N223</f>
        <v>2</v>
      </c>
      <c r="O224" s="242">
        <f t="shared" ref="O224" si="396">+O221+O222+O223</f>
        <v>122</v>
      </c>
      <c r="P224" s="240">
        <f t="shared" ref="P224" si="397">+P221+P222+P223</f>
        <v>0</v>
      </c>
      <c r="Q224" s="242">
        <f t="shared" ref="Q224" si="398">+Q221+Q222+Q223</f>
        <v>122</v>
      </c>
      <c r="R224" s="240">
        <f>+R221+R222+R223</f>
        <v>64</v>
      </c>
      <c r="S224" s="241">
        <f t="shared" ref="S224:V224" si="399">+S221+S222+S223</f>
        <v>0</v>
      </c>
      <c r="T224" s="242">
        <f t="shared" si="392"/>
        <v>64</v>
      </c>
      <c r="U224" s="240">
        <f t="shared" si="399"/>
        <v>0</v>
      </c>
      <c r="V224" s="242">
        <f t="shared" si="399"/>
        <v>64</v>
      </c>
      <c r="W224" s="243">
        <f>IF(Q224=0,0,((V224/Q224)-1)*100)</f>
        <v>-47.540983606557376</v>
      </c>
    </row>
    <row r="225" spans="1:23" ht="12.75" customHeight="1" thickTop="1" x14ac:dyDescent="0.2">
      <c r="L225" s="218" t="s">
        <v>16</v>
      </c>
      <c r="M225" s="234">
        <f t="shared" ref="M225:N227" si="400">+M173+M199</f>
        <v>42</v>
      </c>
      <c r="N225" s="235">
        <f t="shared" si="400"/>
        <v>3</v>
      </c>
      <c r="O225" s="236">
        <f t="shared" ref="O225" si="401">M225+N225</f>
        <v>45</v>
      </c>
      <c r="P225" s="237">
        <f>+P173+P199</f>
        <v>0</v>
      </c>
      <c r="Q225" s="265">
        <f t="shared" ref="Q225" si="402">O225+P225</f>
        <v>45</v>
      </c>
      <c r="R225" s="234">
        <f t="shared" ref="R225:S227" si="403">+R173+R199</f>
        <v>0</v>
      </c>
      <c r="S225" s="235">
        <f t="shared" si="403"/>
        <v>0</v>
      </c>
      <c r="T225" s="236">
        <f t="shared" si="392"/>
        <v>0</v>
      </c>
      <c r="U225" s="237">
        <f>+U173+U199</f>
        <v>0</v>
      </c>
      <c r="V225" s="265">
        <f>T225+U225</f>
        <v>0</v>
      </c>
      <c r="W225" s="238">
        <f>IF(Q225=0,0,((V225/Q225)-1)*100)</f>
        <v>-100</v>
      </c>
    </row>
    <row r="226" spans="1:23" ht="12.75" customHeight="1" x14ac:dyDescent="0.2">
      <c r="L226" s="218" t="s">
        <v>66</v>
      </c>
      <c r="M226" s="234">
        <f t="shared" si="400"/>
        <v>37</v>
      </c>
      <c r="N226" s="235">
        <f t="shared" si="400"/>
        <v>1</v>
      </c>
      <c r="O226" s="236">
        <f>M226+N226</f>
        <v>38</v>
      </c>
      <c r="P226" s="237">
        <f>+P174+P200</f>
        <v>0</v>
      </c>
      <c r="Q226" s="265">
        <f>O226+P226</f>
        <v>38</v>
      </c>
      <c r="R226" s="234">
        <f t="shared" si="403"/>
        <v>0</v>
      </c>
      <c r="S226" s="235">
        <f t="shared" si="403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238">
        <f t="shared" ref="W226" si="404">IF(Q226=0,0,((V226/Q226)-1)*100)</f>
        <v>-100</v>
      </c>
    </row>
    <row r="227" spans="1:23" ht="12.75" customHeight="1" thickBot="1" x14ac:dyDescent="0.25">
      <c r="L227" s="218" t="s">
        <v>18</v>
      </c>
      <c r="M227" s="234">
        <f t="shared" si="400"/>
        <v>37</v>
      </c>
      <c r="N227" s="235">
        <f t="shared" si="400"/>
        <v>0</v>
      </c>
      <c r="O227" s="244">
        <f>M227+N227</f>
        <v>37</v>
      </c>
      <c r="P227" s="245">
        <f>+P175+P201</f>
        <v>0</v>
      </c>
      <c r="Q227" s="265">
        <f>O227+P227</f>
        <v>37</v>
      </c>
      <c r="R227" s="234">
        <f t="shared" si="403"/>
        <v>0</v>
      </c>
      <c r="S227" s="235">
        <f t="shared" si="403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238">
        <f>IF(Q227=0,0,((V227/Q227)-1)*100)</f>
        <v>-100</v>
      </c>
    </row>
    <row r="228" spans="1:23" ht="14.25" thickTop="1" thickBot="1" x14ac:dyDescent="0.25">
      <c r="L228" s="246" t="s">
        <v>19</v>
      </c>
      <c r="M228" s="247">
        <f>+M225+M226+M227</f>
        <v>116</v>
      </c>
      <c r="N228" s="247">
        <f t="shared" ref="N228" si="405">+N225+N226+N227</f>
        <v>4</v>
      </c>
      <c r="O228" s="248">
        <f t="shared" ref="O228" si="406">+O225+O226+O227</f>
        <v>120</v>
      </c>
      <c r="P228" s="249">
        <f t="shared" ref="P228" si="407">+P225+P226+P227</f>
        <v>0</v>
      </c>
      <c r="Q228" s="248">
        <f t="shared" ref="Q228" si="408">+Q225+Q226+Q227</f>
        <v>120</v>
      </c>
      <c r="R228" s="247">
        <f t="shared" ref="R228" si="409">+R225+R226+R227</f>
        <v>0</v>
      </c>
      <c r="S228" s="247">
        <f t="shared" ref="S228" si="410">+S225+S226+S227</f>
        <v>0</v>
      </c>
      <c r="T228" s="248">
        <f t="shared" ref="T228" si="411">+T225+T226+T227</f>
        <v>0</v>
      </c>
      <c r="U228" s="249">
        <f t="shared" ref="U228" si="412">+U225+U226+U227</f>
        <v>0</v>
      </c>
      <c r="V228" s="248">
        <f t="shared" ref="V228" si="413">+V225+V226+V227</f>
        <v>0</v>
      </c>
      <c r="W228" s="250">
        <f>IF(Q228=0,0,((V228/Q228)-1)*100)</f>
        <v>-100</v>
      </c>
    </row>
    <row r="229" spans="1:23" ht="12.75" customHeight="1" thickTop="1" x14ac:dyDescent="0.2">
      <c r="A229" s="324"/>
      <c r="K229" s="324"/>
      <c r="L229" s="218" t="s">
        <v>21</v>
      </c>
      <c r="M229" s="234">
        <f t="shared" ref="M229:N231" si="414">+M177+M203</f>
        <v>31</v>
      </c>
      <c r="N229" s="235">
        <f t="shared" si="414"/>
        <v>2</v>
      </c>
      <c r="O229" s="244">
        <f>M229+N229</f>
        <v>33</v>
      </c>
      <c r="P229" s="251">
        <f>+P177+P203</f>
        <v>0</v>
      </c>
      <c r="Q229" s="265">
        <f>O229+P229</f>
        <v>33</v>
      </c>
      <c r="R229" s="234">
        <f t="shared" ref="R229:S231" si="415">+R177+R203</f>
        <v>0</v>
      </c>
      <c r="S229" s="235">
        <f t="shared" si="415"/>
        <v>0</v>
      </c>
      <c r="T229" s="244">
        <f t="shared" si="392"/>
        <v>0</v>
      </c>
      <c r="U229" s="251">
        <f>+U177+U203</f>
        <v>0</v>
      </c>
      <c r="V229" s="265">
        <f>T229+U229</f>
        <v>0</v>
      </c>
      <c r="W229" s="238">
        <f>IF(Q229=0,0,((V229/Q229)-1)*100)</f>
        <v>-100</v>
      </c>
    </row>
    <row r="230" spans="1:23" ht="12.75" customHeight="1" x14ac:dyDescent="0.2">
      <c r="A230" s="324"/>
      <c r="K230" s="324"/>
      <c r="L230" s="218" t="s">
        <v>22</v>
      </c>
      <c r="M230" s="234">
        <f t="shared" si="414"/>
        <v>28</v>
      </c>
      <c r="N230" s="235">
        <f t="shared" si="414"/>
        <v>0</v>
      </c>
      <c r="O230" s="244">
        <f>M230+N230</f>
        <v>28</v>
      </c>
      <c r="P230" s="237">
        <f>+P178+P204</f>
        <v>0</v>
      </c>
      <c r="Q230" s="265">
        <f>O230+P230</f>
        <v>28</v>
      </c>
      <c r="R230" s="234">
        <f t="shared" si="415"/>
        <v>0</v>
      </c>
      <c r="S230" s="235">
        <f t="shared" si="415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238">
        <f t="shared" ref="W230" si="416">IF(Q230=0,0,((V230/Q230)-1)*100)</f>
        <v>-100</v>
      </c>
    </row>
    <row r="231" spans="1:23" ht="12.75" customHeight="1" thickBot="1" x14ac:dyDescent="0.25">
      <c r="A231" s="324"/>
      <c r="K231" s="324"/>
      <c r="L231" s="218" t="s">
        <v>23</v>
      </c>
      <c r="M231" s="234">
        <f t="shared" si="414"/>
        <v>29</v>
      </c>
      <c r="N231" s="235">
        <f t="shared" si="414"/>
        <v>0</v>
      </c>
      <c r="O231" s="244">
        <f t="shared" ref="O231" si="417">M231+N231</f>
        <v>29</v>
      </c>
      <c r="P231" s="237">
        <f>+P179+P205</f>
        <v>0</v>
      </c>
      <c r="Q231" s="265">
        <f t="shared" ref="Q231" si="418">O231+P231</f>
        <v>29</v>
      </c>
      <c r="R231" s="234">
        <f t="shared" si="415"/>
        <v>0</v>
      </c>
      <c r="S231" s="235">
        <f t="shared" si="415"/>
        <v>0</v>
      </c>
      <c r="T231" s="244">
        <f>R231+S231</f>
        <v>0</v>
      </c>
      <c r="U231" s="237">
        <f>+U179+U205</f>
        <v>0</v>
      </c>
      <c r="V231" s="265">
        <f t="shared" ref="V231" si="419">T231+U231</f>
        <v>0</v>
      </c>
      <c r="W231" s="238">
        <f>IF(Q231=0,0,((V231/Q231)-1)*100)</f>
        <v>-100</v>
      </c>
    </row>
    <row r="232" spans="1:23" ht="14.25" thickTop="1" thickBot="1" x14ac:dyDescent="0.25">
      <c r="L232" s="246" t="s">
        <v>40</v>
      </c>
      <c r="M232" s="247">
        <f>+M229+M230+M231</f>
        <v>88</v>
      </c>
      <c r="N232" s="247">
        <f t="shared" ref="N232" si="420">+N229+N230+N231</f>
        <v>2</v>
      </c>
      <c r="O232" s="248">
        <f t="shared" ref="O232" si="421">+O229+O230+O231</f>
        <v>90</v>
      </c>
      <c r="P232" s="249">
        <f t="shared" ref="P232" si="422">+P229+P230+P231</f>
        <v>0</v>
      </c>
      <c r="Q232" s="248">
        <f t="shared" ref="Q232" si="423">+Q229+Q230+Q231</f>
        <v>90</v>
      </c>
      <c r="R232" s="247">
        <f t="shared" ref="R232" si="424">+R229+R230+R231</f>
        <v>0</v>
      </c>
      <c r="S232" s="247">
        <f t="shared" ref="S232" si="425">+S229+S230+S231</f>
        <v>0</v>
      </c>
      <c r="T232" s="248">
        <f t="shared" ref="T232" si="426">+T229+T230+T231</f>
        <v>0</v>
      </c>
      <c r="U232" s="249">
        <f t="shared" ref="U232" si="427">+U229+U230+U231</f>
        <v>0</v>
      </c>
      <c r="V232" s="248">
        <f t="shared" ref="V232" si="428">+V229+V230+V231</f>
        <v>0</v>
      </c>
      <c r="W232" s="250">
        <f>IF(Q232=0,0,((V232/Q232)-1)*100)</f>
        <v>-100</v>
      </c>
    </row>
    <row r="233" spans="1:23" ht="14.25" thickTop="1" thickBot="1" x14ac:dyDescent="0.25">
      <c r="L233" s="239" t="s">
        <v>62</v>
      </c>
      <c r="M233" s="240">
        <f>+M224+M228+M232</f>
        <v>324</v>
      </c>
      <c r="N233" s="241">
        <f t="shared" ref="N233" si="429">+N224+N228+N232</f>
        <v>8</v>
      </c>
      <c r="O233" s="242">
        <f t="shared" ref="O233" si="430">+O224+O228+O232</f>
        <v>332</v>
      </c>
      <c r="P233" s="240">
        <f t="shared" ref="P233" si="431">+P224+P228+P232</f>
        <v>0</v>
      </c>
      <c r="Q233" s="242">
        <f t="shared" ref="Q233" si="432">+Q224+Q228+Q232</f>
        <v>332</v>
      </c>
      <c r="R233" s="240">
        <f t="shared" ref="R233" si="433">+R224+R228+R232</f>
        <v>64</v>
      </c>
      <c r="S233" s="241">
        <f t="shared" ref="S233" si="434">+S224+S228+S232</f>
        <v>0</v>
      </c>
      <c r="T233" s="242">
        <f t="shared" ref="T233" si="435">+T224+T228+T232</f>
        <v>64</v>
      </c>
      <c r="U233" s="240">
        <f t="shared" ref="U233" si="436">+U224+U228+U232</f>
        <v>0</v>
      </c>
      <c r="V233" s="242">
        <f t="shared" ref="V233" si="437">+V224+V228+V232</f>
        <v>64</v>
      </c>
      <c r="W233" s="243">
        <f t="shared" ref="W233" si="438">IF(Q233=0,0,((V233/Q233)-1)*100)</f>
        <v>-80.722891566265062</v>
      </c>
    </row>
    <row r="234" spans="1:23" ht="14.25" thickTop="1" thickBot="1" x14ac:dyDescent="0.25">
      <c r="L234" s="239" t="s">
        <v>63</v>
      </c>
      <c r="M234" s="240">
        <f>+M220+M224+M228+M232</f>
        <v>471</v>
      </c>
      <c r="N234" s="241">
        <f t="shared" ref="N234:V234" si="439">+N220+N224+N228+N232</f>
        <v>9</v>
      </c>
      <c r="O234" s="242">
        <f t="shared" si="439"/>
        <v>480</v>
      </c>
      <c r="P234" s="240">
        <f t="shared" si="439"/>
        <v>0</v>
      </c>
      <c r="Q234" s="242">
        <f t="shared" si="439"/>
        <v>480</v>
      </c>
      <c r="R234" s="240">
        <f t="shared" si="439"/>
        <v>170</v>
      </c>
      <c r="S234" s="241">
        <f t="shared" si="439"/>
        <v>2</v>
      </c>
      <c r="T234" s="242">
        <f t="shared" si="439"/>
        <v>172</v>
      </c>
      <c r="U234" s="240">
        <f t="shared" si="439"/>
        <v>0</v>
      </c>
      <c r="V234" s="242">
        <f t="shared" si="439"/>
        <v>172</v>
      </c>
      <c r="W234" s="243">
        <f>IF(Q234=0,0,((V234/Q234)-1)*100)</f>
        <v>-64.166666666666657</v>
      </c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XdUFRCzZ/zz1gDVL8quROON0niPbFngQf8Ab3bto5GaNOWEASH+yRbwim/6WE/FwhyC/HWdaF8xCLs5HBrmmew==" saltValue="k5qlY5mIxLhKRIsJm9fDaQ==" spinCount="100000" sheet="1" objects="1" scenarios="1"/>
  <mergeCells count="42">
    <mergeCell ref="L185:W185"/>
    <mergeCell ref="L210:W210"/>
    <mergeCell ref="L211:W211"/>
    <mergeCell ref="L132:W132"/>
    <mergeCell ref="L133:W133"/>
    <mergeCell ref="L158:W158"/>
    <mergeCell ref="L159:W159"/>
    <mergeCell ref="L184:W184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M109:Q109"/>
    <mergeCell ref="R109:V109"/>
    <mergeCell ref="M135:Q135"/>
    <mergeCell ref="R135:V135"/>
    <mergeCell ref="L80:W80"/>
    <mergeCell ref="L81:W81"/>
    <mergeCell ref="L106:W106"/>
    <mergeCell ref="L107:W107"/>
    <mergeCell ref="M83:Q83"/>
    <mergeCell ref="R83:V83"/>
  </mergeCells>
  <conditionalFormatting sqref="K32:K41 A32:A41 K58:K67 A58:A67 K188:K197 A188:A197 K214:K223 A214:A223 A110:A119 K110:K119 A136:A145 K136:K145 A43:A45 K43:K45 A69:A71 K69:K71 A121:A123 K121:K123 A147:A149 K147:K149 K199:K201 A199:A201 K225:K227 A225:A227 A1:A23 K1:K23 A26:A30 K26:K30 K47:K49 A47:A49 K53:K56 A53:A56 K73:K75 A73:A75 K79:K101 A79:A101 K104:K108 A104:A108 K125:K127 A125:A127 K131:K134 A131:A134 K151:K153 A151:A153 K157:K171 A157:A171 K173:K179 A173:A179 K181:K186 A181:A186 A203:A205 K203:K205 A208:A212 K208:K212 A229:A231 K229:K231 A235:A1048576 K235:K1048576">
    <cfRule type="containsText" dxfId="63" priority="698" operator="containsText" text="NOT OK">
      <formula>NOT(ISERROR(SEARCH("NOT OK",A1)))</formula>
    </cfRule>
  </conditionalFormatting>
  <conditionalFormatting sqref="A31 K31">
    <cfRule type="containsText" dxfId="62" priority="539" operator="containsText" text="NOT OK">
      <formula>NOT(ISERROR(SEARCH("NOT OK",A31)))</formula>
    </cfRule>
  </conditionalFormatting>
  <conditionalFormatting sqref="A57 K57">
    <cfRule type="containsText" dxfId="61" priority="538" operator="containsText" text="NOT OK">
      <formula>NOT(ISERROR(SEARCH("NOT OK",A57)))</formula>
    </cfRule>
  </conditionalFormatting>
  <conditionalFormatting sqref="A187 K187">
    <cfRule type="containsText" dxfId="60" priority="535" operator="containsText" text="NOT OK">
      <formula>NOT(ISERROR(SEARCH("NOT OK",A187)))</formula>
    </cfRule>
  </conditionalFormatting>
  <conditionalFormatting sqref="K109 A109">
    <cfRule type="containsText" dxfId="59" priority="537" operator="containsText" text="NOT OK">
      <formula>NOT(ISERROR(SEARCH("NOT OK",A109)))</formula>
    </cfRule>
  </conditionalFormatting>
  <conditionalFormatting sqref="K135 A135">
    <cfRule type="containsText" dxfId="58" priority="536" operator="containsText" text="NOT OK">
      <formula>NOT(ISERROR(SEARCH("NOT OK",A135)))</formula>
    </cfRule>
  </conditionalFormatting>
  <conditionalFormatting sqref="A213 K213">
    <cfRule type="containsText" dxfId="57" priority="534" operator="containsText" text="NOT OK">
      <formula>NOT(ISERROR(SEARCH("NOT OK",A213)))</formula>
    </cfRule>
  </conditionalFormatting>
  <conditionalFormatting sqref="A15:A16 K15:K16">
    <cfRule type="containsText" dxfId="56" priority="533" operator="containsText" text="NOT OK">
      <formula>NOT(ISERROR(SEARCH("NOT OK",A15)))</formula>
    </cfRule>
  </conditionalFormatting>
  <conditionalFormatting sqref="K41 A41">
    <cfRule type="containsText" dxfId="55" priority="532" operator="containsText" text="NOT OK">
      <formula>NOT(ISERROR(SEARCH("NOT OK",A41)))</formula>
    </cfRule>
  </conditionalFormatting>
  <conditionalFormatting sqref="K67 A67">
    <cfRule type="containsText" dxfId="54" priority="530" operator="containsText" text="NOT OK">
      <formula>NOT(ISERROR(SEARCH("NOT OK",A67)))</formula>
    </cfRule>
  </conditionalFormatting>
  <conditionalFormatting sqref="K119 A119">
    <cfRule type="containsText" dxfId="53" priority="527" operator="containsText" text="NOT OK">
      <formula>NOT(ISERROR(SEARCH("NOT OK",A119)))</formula>
    </cfRule>
  </conditionalFormatting>
  <conditionalFormatting sqref="A145 K145">
    <cfRule type="containsText" dxfId="52" priority="525" operator="containsText" text="NOT OK">
      <formula>NOT(ISERROR(SEARCH("NOT OK",A145)))</formula>
    </cfRule>
  </conditionalFormatting>
  <conditionalFormatting sqref="A197 K197">
    <cfRule type="containsText" dxfId="51" priority="522" operator="containsText" text="NOT OK">
      <formula>NOT(ISERROR(SEARCH("NOT OK",A197)))</formula>
    </cfRule>
  </conditionalFormatting>
  <conditionalFormatting sqref="A223 K223">
    <cfRule type="containsText" dxfId="50" priority="520" operator="containsText" text="NOT OK">
      <formula>NOT(ISERROR(SEARCH("NOT OK",A223)))</formula>
    </cfRule>
  </conditionalFormatting>
  <conditionalFormatting sqref="A223 K223">
    <cfRule type="containsText" dxfId="49" priority="518" operator="containsText" text="NOT OK">
      <formula>NOT(ISERROR(SEARCH("NOT OK",A223)))</formula>
    </cfRule>
  </conditionalFormatting>
  <conditionalFormatting sqref="A26 K26">
    <cfRule type="containsText" dxfId="48" priority="493" operator="containsText" text="NOT OK">
      <formula>NOT(ISERROR(SEARCH("NOT OK",A26)))</formula>
    </cfRule>
  </conditionalFormatting>
  <conditionalFormatting sqref="K104 A104">
    <cfRule type="containsText" dxfId="47" priority="488" operator="containsText" text="NOT OK">
      <formula>NOT(ISERROR(SEARCH("NOT OK",A104)))</formula>
    </cfRule>
  </conditionalFormatting>
  <conditionalFormatting sqref="A182 K182">
    <cfRule type="containsText" dxfId="46" priority="482" operator="containsText" text="NOT OK">
      <formula>NOT(ISERROR(SEARCH("NOT OK",A182)))</formula>
    </cfRule>
  </conditionalFormatting>
  <conditionalFormatting sqref="A208 K208">
    <cfRule type="containsText" dxfId="45" priority="410" operator="containsText" text="NOT OK">
      <formula>NOT(ISERROR(SEARCH("NOT OK",A208)))</formula>
    </cfRule>
  </conditionalFormatting>
  <conditionalFormatting sqref="K42 A42">
    <cfRule type="containsText" dxfId="44" priority="143" operator="containsText" text="NOT OK">
      <formula>NOT(ISERROR(SEARCH("NOT OK",A42)))</formula>
    </cfRule>
  </conditionalFormatting>
  <conditionalFormatting sqref="K224 A224">
    <cfRule type="containsText" dxfId="43" priority="135" operator="containsText" text="NOT OK">
      <formula>NOT(ISERROR(SEARCH("NOT OK",A224)))</formula>
    </cfRule>
  </conditionalFormatting>
  <conditionalFormatting sqref="A42 K42">
    <cfRule type="containsText" dxfId="42" priority="142" operator="containsText" text="NOT OK">
      <formula>NOT(ISERROR(SEARCH("NOT OK",A42)))</formula>
    </cfRule>
  </conditionalFormatting>
  <conditionalFormatting sqref="K25 A25">
    <cfRule type="containsText" dxfId="41" priority="133" operator="containsText" text="NOT OK">
      <formula>NOT(ISERROR(SEARCH("NOT OK",A25)))</formula>
    </cfRule>
  </conditionalFormatting>
  <conditionalFormatting sqref="K68 A68">
    <cfRule type="containsText" dxfId="40" priority="130" operator="containsText" text="NOT OK">
      <formula>NOT(ISERROR(SEARCH("NOT OK",A68)))</formula>
    </cfRule>
  </conditionalFormatting>
  <conditionalFormatting sqref="A68 K68">
    <cfRule type="containsText" dxfId="39" priority="129" operator="containsText" text="NOT OK">
      <formula>NOT(ISERROR(SEARCH("NOT OK",A68)))</formula>
    </cfRule>
  </conditionalFormatting>
  <conditionalFormatting sqref="K103 A103">
    <cfRule type="containsText" dxfId="38" priority="122" operator="containsText" text="NOT OK">
      <formula>NOT(ISERROR(SEARCH("NOT OK",A103)))</formula>
    </cfRule>
  </conditionalFormatting>
  <conditionalFormatting sqref="A120 K120">
    <cfRule type="containsText" dxfId="37" priority="121" operator="containsText" text="NOT OK">
      <formula>NOT(ISERROR(SEARCH("NOT OK",A120)))</formula>
    </cfRule>
  </conditionalFormatting>
  <conditionalFormatting sqref="A146 K146">
    <cfRule type="containsText" dxfId="36" priority="116" operator="containsText" text="NOT OK">
      <formula>NOT(ISERROR(SEARCH("NOT OK",A146)))</formula>
    </cfRule>
  </conditionalFormatting>
  <conditionalFormatting sqref="K181 A181">
    <cfRule type="containsText" dxfId="35" priority="108" operator="containsText" text="NOT OK">
      <formula>NOT(ISERROR(SEARCH("NOT OK",A181)))</formula>
    </cfRule>
  </conditionalFormatting>
  <conditionalFormatting sqref="K172 A172">
    <cfRule type="containsText" dxfId="34" priority="110" operator="containsText" text="NOT OK">
      <formula>NOT(ISERROR(SEARCH("NOT OK",A172)))</formula>
    </cfRule>
  </conditionalFormatting>
  <conditionalFormatting sqref="K198 A198">
    <cfRule type="containsText" dxfId="33" priority="107" operator="containsText" text="NOT OK">
      <formula>NOT(ISERROR(SEARCH("NOT OK",A198)))</formula>
    </cfRule>
  </conditionalFormatting>
  <conditionalFormatting sqref="A46 K46">
    <cfRule type="containsText" dxfId="32" priority="84" operator="containsText" text="NOT OK">
      <formula>NOT(ISERROR(SEARCH("NOT OK",A46)))</formula>
    </cfRule>
  </conditionalFormatting>
  <conditionalFormatting sqref="A72 K72">
    <cfRule type="containsText" dxfId="31" priority="81" operator="containsText" text="NOT OK">
      <formula>NOT(ISERROR(SEARCH("NOT OK",A72)))</formula>
    </cfRule>
  </conditionalFormatting>
  <conditionalFormatting sqref="K124 A124">
    <cfRule type="containsText" dxfId="30" priority="78" operator="containsText" text="NOT OK">
      <formula>NOT(ISERROR(SEARCH("NOT OK",A124)))</formula>
    </cfRule>
  </conditionalFormatting>
  <conditionalFormatting sqref="K150 A150">
    <cfRule type="containsText" dxfId="29" priority="75" operator="containsText" text="NOT OK">
      <formula>NOT(ISERROR(SEARCH("NOT OK",A150)))</formula>
    </cfRule>
  </conditionalFormatting>
  <conditionalFormatting sqref="A202 K202">
    <cfRule type="containsText" dxfId="28" priority="72" operator="containsText" text="NOT OK">
      <formula>NOT(ISERROR(SEARCH("NOT OK",A202)))</formula>
    </cfRule>
  </conditionalFormatting>
  <conditionalFormatting sqref="A228 K228">
    <cfRule type="containsText" dxfId="27" priority="69" operator="containsText" text="NOT OK">
      <formula>NOT(ISERROR(SEARCH("NOT OK",A228)))</formula>
    </cfRule>
  </conditionalFormatting>
  <conditionalFormatting sqref="A180 K180">
    <cfRule type="containsText" dxfId="26" priority="45" operator="containsText" text="NOT OK">
      <formula>NOT(ISERROR(SEARCH("NOT OK",A180)))</formula>
    </cfRule>
  </conditionalFormatting>
  <conditionalFormatting sqref="K102 A102">
    <cfRule type="containsText" dxfId="25" priority="47" operator="containsText" text="NOT OK">
      <formula>NOT(ISERROR(SEARCH("NOT OK",A102)))</formula>
    </cfRule>
  </conditionalFormatting>
  <conditionalFormatting sqref="K207 A207">
    <cfRule type="containsText" dxfId="24" priority="41" operator="containsText" text="NOT OK">
      <formula>NOT(ISERROR(SEARCH("NOT OK",A207)))</formula>
    </cfRule>
  </conditionalFormatting>
  <conditionalFormatting sqref="A24 K24">
    <cfRule type="containsText" dxfId="23" priority="48" operator="containsText" text="NOT OK">
      <formula>NOT(ISERROR(SEARCH("NOT OK",A24)))</formula>
    </cfRule>
  </conditionalFormatting>
  <conditionalFormatting sqref="K207 A207">
    <cfRule type="containsText" dxfId="22" priority="39" operator="containsText" text="NOT OK">
      <formula>NOT(ISERROR(SEARCH("NOT OK",A207)))</formula>
    </cfRule>
  </conditionalFormatting>
  <conditionalFormatting sqref="A206 K206">
    <cfRule type="containsText" dxfId="21" priority="38" operator="containsText" text="NOT OK">
      <formula>NOT(ISERROR(SEARCH("NOT OK",A206)))</formula>
    </cfRule>
  </conditionalFormatting>
  <conditionalFormatting sqref="A52 K52">
    <cfRule type="containsText" dxfId="20" priority="23" operator="containsText" text="NOT OK">
      <formula>NOT(ISERROR(SEARCH("NOT OK",A52)))</formula>
    </cfRule>
  </conditionalFormatting>
  <conditionalFormatting sqref="A52 K52">
    <cfRule type="containsText" dxfId="19" priority="22" operator="containsText" text="NOT OK">
      <formula>NOT(ISERROR(SEARCH("NOT OK",A52)))</formula>
    </cfRule>
  </conditionalFormatting>
  <conditionalFormatting sqref="A50 K50">
    <cfRule type="containsText" dxfId="18" priority="20" operator="containsText" text="NOT OK">
      <formula>NOT(ISERROR(SEARCH("NOT OK",A50)))</formula>
    </cfRule>
  </conditionalFormatting>
  <conditionalFormatting sqref="A78 K78">
    <cfRule type="containsText" dxfId="17" priority="19" operator="containsText" text="NOT OK">
      <formula>NOT(ISERROR(SEARCH("NOT OK",A78)))</formula>
    </cfRule>
  </conditionalFormatting>
  <conditionalFormatting sqref="A78 K78">
    <cfRule type="containsText" dxfId="16" priority="18" operator="containsText" text="NOT OK">
      <formula>NOT(ISERROR(SEARCH("NOT OK",A78)))</formula>
    </cfRule>
  </conditionalFormatting>
  <conditionalFormatting sqref="A76 K76">
    <cfRule type="containsText" dxfId="15" priority="16" operator="containsText" text="NOT OK">
      <formula>NOT(ISERROR(SEARCH("NOT OK",A76)))</formula>
    </cfRule>
  </conditionalFormatting>
  <conditionalFormatting sqref="K130 A130">
    <cfRule type="containsText" dxfId="14" priority="15" operator="containsText" text="NOT OK">
      <formula>NOT(ISERROR(SEARCH("NOT OK",A130)))</formula>
    </cfRule>
  </conditionalFormatting>
  <conditionalFormatting sqref="K130 A130">
    <cfRule type="containsText" dxfId="13" priority="14" operator="containsText" text="NOT OK">
      <formula>NOT(ISERROR(SEARCH("NOT OK",A130)))</formula>
    </cfRule>
  </conditionalFormatting>
  <conditionalFormatting sqref="K129 A129">
    <cfRule type="containsText" dxfId="12" priority="13" operator="containsText" text="NOT OK">
      <formula>NOT(ISERROR(SEARCH("NOT OK",A129)))</formula>
    </cfRule>
  </conditionalFormatting>
  <conditionalFormatting sqref="K128 A128">
    <cfRule type="containsText" dxfId="11" priority="12" operator="containsText" text="NOT OK">
      <formula>NOT(ISERROR(SEARCH("NOT OK",A128)))</formula>
    </cfRule>
  </conditionalFormatting>
  <conditionalFormatting sqref="K156 A156">
    <cfRule type="containsText" dxfId="10" priority="11" operator="containsText" text="NOT OK">
      <formula>NOT(ISERROR(SEARCH("NOT OK",A156)))</formula>
    </cfRule>
  </conditionalFormatting>
  <conditionalFormatting sqref="K156 A156">
    <cfRule type="containsText" dxfId="9" priority="10" operator="containsText" text="NOT OK">
      <formula>NOT(ISERROR(SEARCH("NOT OK",A156)))</formula>
    </cfRule>
  </conditionalFormatting>
  <conditionalFormatting sqref="K155 A155">
    <cfRule type="containsText" dxfId="8" priority="9" operator="containsText" text="NOT OK">
      <formula>NOT(ISERROR(SEARCH("NOT OK",A155)))</formula>
    </cfRule>
  </conditionalFormatting>
  <conditionalFormatting sqref="K154 A154">
    <cfRule type="containsText" dxfId="7" priority="8" operator="containsText" text="NOT OK">
      <formula>NOT(ISERROR(SEARCH("NOT OK",A154)))</formula>
    </cfRule>
  </conditionalFormatting>
  <conditionalFormatting sqref="A234 K234">
    <cfRule type="containsText" dxfId="6" priority="7" operator="containsText" text="NOT OK">
      <formula>NOT(ISERROR(SEARCH("NOT OK",A234)))</formula>
    </cfRule>
  </conditionalFormatting>
  <conditionalFormatting sqref="A234 K234">
    <cfRule type="containsText" dxfId="5" priority="6" operator="containsText" text="NOT OK">
      <formula>NOT(ISERROR(SEARCH("NOT OK",A234)))</formula>
    </cfRule>
  </conditionalFormatting>
  <conditionalFormatting sqref="K233 A233">
    <cfRule type="containsText" dxfId="4" priority="5" operator="containsText" text="NOT OK">
      <formula>NOT(ISERROR(SEARCH("NOT OK",A233)))</formula>
    </cfRule>
  </conditionalFormatting>
  <conditionalFormatting sqref="K233 A233">
    <cfRule type="containsText" dxfId="3" priority="4" operator="containsText" text="NOT OK">
      <formula>NOT(ISERROR(SEARCH("NOT OK",A233)))</formula>
    </cfRule>
  </conditionalFormatting>
  <conditionalFormatting sqref="A232 K232">
    <cfRule type="containsText" dxfId="2" priority="3" operator="containsText" text="NOT OK">
      <formula>NOT(ISERROR(SEARCH("NOT OK",A232)))</formula>
    </cfRule>
  </conditionalFormatting>
  <conditionalFormatting sqref="K51 A51">
    <cfRule type="containsText" dxfId="1" priority="2" operator="containsText" text="NOT OK">
      <formula>NOT(ISERROR(SEARCH("NOT OK",A51)))</formula>
    </cfRule>
  </conditionalFormatting>
  <conditionalFormatting sqref="K77 A77">
    <cfRule type="containsText" dxfId="0" priority="1" operator="containsText" text="NOT OK">
      <formula>NOT(ISERROR(SEARCH("NOT OK",A77)))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ณัฐกฤตา ติตถะสิริ</cp:lastModifiedBy>
  <cp:lastPrinted>2020-10-20T08:17:24Z</cp:lastPrinted>
  <dcterms:created xsi:type="dcterms:W3CDTF">2013-10-03T09:45:59Z</dcterms:created>
  <dcterms:modified xsi:type="dcterms:W3CDTF">2020-10-21T01:47:48Z</dcterms:modified>
</cp:coreProperties>
</file>